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NHSON\Nguyen Minh Son\Ke hoach\NAM 2024\NAM 2024\GS CHUYEN DE QLY-SD TS CONG 2024\TB CHUONG TRINH-KH GIAM SAT NHA DAT\TB lam viec To 2-Doan GS\BC TO 2\"/>
    </mc:Choice>
  </mc:AlternateContent>
  <bookViews>
    <workbookView xWindow="240" yWindow="75" windowWidth="20055" windowHeight="7935"/>
  </bookViews>
  <sheets>
    <sheet name="PL1. Tổng hợp các tiêu chí" sheetId="3" r:id="rId1"/>
    <sheet name="PL2 sap xep" sheetId="4" r:id="rId2"/>
    <sheet name="PL3- DM 70 CS nha dat" sheetId="5" r:id="rId3"/>
  </sheets>
  <definedNames>
    <definedName name="_xlnm.Print_Titles" localSheetId="0">'PL1. Tổng hợp các tiêu chí'!$4:$6</definedName>
    <definedName name="_xlnm.Print_Titles" localSheetId="2">'PL3- DM 70 CS nha dat'!$5:$6</definedName>
  </definedNames>
  <calcPr calcId="162913"/>
</workbook>
</file>

<file path=xl/calcChain.xml><?xml version="1.0" encoding="utf-8"?>
<calcChain xmlns="http://schemas.openxmlformats.org/spreadsheetml/2006/main">
  <c r="F21" i="4" l="1"/>
  <c r="N21" i="4" s="1"/>
  <c r="O21" i="4" s="1"/>
  <c r="F22" i="4"/>
  <c r="N22" i="4" s="1"/>
  <c r="O22" i="4" s="1"/>
  <c r="F23" i="4"/>
  <c r="N23" i="4"/>
  <c r="O23" i="4" s="1"/>
  <c r="F24" i="4"/>
  <c r="N24" i="4"/>
  <c r="O24" i="4"/>
  <c r="P24" i="4"/>
  <c r="Q24" i="4"/>
  <c r="F25" i="4"/>
  <c r="N25" i="4"/>
  <c r="O25" i="4" s="1"/>
  <c r="F26" i="4"/>
  <c r="N26" i="4" s="1"/>
  <c r="O26" i="4" s="1"/>
  <c r="K20" i="4"/>
  <c r="I20" i="4"/>
  <c r="H20" i="4"/>
  <c r="G20" i="4"/>
  <c r="C20" i="4"/>
  <c r="F19" i="4"/>
  <c r="N19" i="4" s="1"/>
  <c r="O19" i="4" s="1"/>
  <c r="F18" i="4"/>
  <c r="N18" i="4" s="1"/>
  <c r="O18" i="4" s="1"/>
  <c r="F17" i="4"/>
  <c r="N17" i="4" s="1"/>
  <c r="O17" i="4" s="1"/>
  <c r="F16" i="4"/>
  <c r="N16" i="4" s="1"/>
  <c r="O16" i="4" s="1"/>
  <c r="F15" i="4"/>
  <c r="N15" i="4" s="1"/>
  <c r="O15" i="4" s="1"/>
  <c r="F14" i="4"/>
  <c r="N14" i="4" s="1"/>
  <c r="O14" i="4" s="1"/>
  <c r="F13" i="4"/>
  <c r="N13" i="4" s="1"/>
  <c r="O13" i="4" s="1"/>
  <c r="F12" i="4"/>
  <c r="N12" i="4" s="1"/>
  <c r="O12" i="4" s="1"/>
  <c r="F11" i="4"/>
  <c r="N11" i="4" s="1"/>
  <c r="O11" i="4" s="1"/>
  <c r="F10" i="4"/>
  <c r="N10" i="4" s="1"/>
  <c r="O10" i="4" s="1"/>
  <c r="K9" i="4"/>
  <c r="I9" i="4"/>
  <c r="H9" i="4"/>
  <c r="G9" i="4"/>
  <c r="C9" i="4"/>
  <c r="Q7" i="4"/>
  <c r="P7" i="4"/>
  <c r="O7" i="4"/>
  <c r="N7" i="4"/>
  <c r="C7" i="4"/>
  <c r="P26" i="4" l="1"/>
  <c r="Q26" i="4"/>
  <c r="Q25" i="4"/>
  <c r="P25" i="4"/>
  <c r="P22" i="4"/>
  <c r="Q22" i="4"/>
  <c r="P23" i="4"/>
  <c r="Q23" i="4"/>
  <c r="P21" i="4"/>
  <c r="Q21" i="4"/>
  <c r="Q20" i="4" s="1"/>
  <c r="G27" i="4"/>
  <c r="H27" i="4"/>
  <c r="I27" i="4"/>
  <c r="K27" i="4"/>
  <c r="Q11" i="4"/>
  <c r="P11" i="4"/>
  <c r="Q13" i="4"/>
  <c r="P13" i="4"/>
  <c r="P14" i="4"/>
  <c r="Q14" i="4"/>
  <c r="Q10" i="4"/>
  <c r="P10" i="4"/>
  <c r="O9" i="4"/>
  <c r="O20" i="4"/>
  <c r="O27" i="4" s="1"/>
  <c r="Q16" i="4"/>
  <c r="P16" i="4"/>
  <c r="P17" i="4"/>
  <c r="Q17" i="4"/>
  <c r="Q12" i="4"/>
  <c r="P12" i="4"/>
  <c r="N9" i="4"/>
  <c r="Q15" i="4"/>
  <c r="P15" i="4"/>
  <c r="Q18" i="4"/>
  <c r="P18" i="4"/>
  <c r="Q19" i="4"/>
  <c r="P19" i="4"/>
  <c r="C27" i="4"/>
  <c r="F20" i="4"/>
  <c r="F9" i="4"/>
  <c r="P9" i="4" l="1"/>
  <c r="Q9" i="4"/>
  <c r="Q27" i="4" s="1"/>
  <c r="P20" i="4"/>
  <c r="P27" i="4" s="1"/>
  <c r="N20" i="4"/>
  <c r="N27" i="4" s="1"/>
  <c r="F27" i="4"/>
  <c r="F48" i="3" l="1"/>
  <c r="H48" i="3"/>
  <c r="I48" i="3"/>
  <c r="J48" i="3"/>
  <c r="K48" i="3"/>
  <c r="L48" i="3"/>
  <c r="M48" i="3"/>
  <c r="F7" i="3"/>
  <c r="E48" i="3"/>
  <c r="D48" i="3"/>
  <c r="F66" i="3" l="1"/>
  <c r="O47" i="3"/>
  <c r="P47" i="3" s="1"/>
  <c r="Q47" i="3" l="1"/>
  <c r="M24" i="3" l="1"/>
  <c r="L24" i="3"/>
  <c r="E29" i="3" l="1"/>
  <c r="D29" i="3"/>
  <c r="C20" i="3"/>
  <c r="C7" i="3" s="1"/>
  <c r="E19" i="3" l="1"/>
  <c r="D19" i="3"/>
  <c r="L19" i="3" l="1"/>
  <c r="D7" i="3"/>
  <c r="D66" i="3" s="1"/>
  <c r="M19" i="3"/>
  <c r="E7" i="3"/>
  <c r="E66" i="3" s="1"/>
  <c r="G65" i="3"/>
  <c r="N65" i="3" s="1"/>
  <c r="O65" i="3" s="1"/>
  <c r="G64" i="3"/>
  <c r="N64" i="3" s="1"/>
  <c r="O64" i="3" s="1"/>
  <c r="Q64" i="3" s="1"/>
  <c r="G63" i="3"/>
  <c r="N63" i="3" s="1"/>
  <c r="O63" i="3" s="1"/>
  <c r="G62" i="3"/>
  <c r="N62" i="3" s="1"/>
  <c r="O62" i="3" s="1"/>
  <c r="G61" i="3"/>
  <c r="N61" i="3" s="1"/>
  <c r="O61" i="3" s="1"/>
  <c r="G60" i="3"/>
  <c r="N60" i="3" s="1"/>
  <c r="O60" i="3" s="1"/>
  <c r="Q60" i="3" s="1"/>
  <c r="K59" i="3"/>
  <c r="J59" i="3"/>
  <c r="I59" i="3"/>
  <c r="H59" i="3"/>
  <c r="G58" i="3"/>
  <c r="N58" i="3" s="1"/>
  <c r="O58" i="3" s="1"/>
  <c r="Q58" i="3" s="1"/>
  <c r="G57" i="3"/>
  <c r="N57" i="3" s="1"/>
  <c r="O57" i="3" s="1"/>
  <c r="G56" i="3"/>
  <c r="N56" i="3" s="1"/>
  <c r="O56" i="3" s="1"/>
  <c r="G55" i="3"/>
  <c r="N55" i="3" s="1"/>
  <c r="O55" i="3" s="1"/>
  <c r="G54" i="3"/>
  <c r="N54" i="3" s="1"/>
  <c r="O54" i="3" s="1"/>
  <c r="Q54" i="3" s="1"/>
  <c r="G53" i="3"/>
  <c r="N53" i="3" s="1"/>
  <c r="O53" i="3" s="1"/>
  <c r="G52" i="3"/>
  <c r="N52" i="3" s="1"/>
  <c r="O52" i="3" s="1"/>
  <c r="G51" i="3"/>
  <c r="N51" i="3" s="1"/>
  <c r="O51" i="3" s="1"/>
  <c r="G50" i="3"/>
  <c r="N50" i="3" s="1"/>
  <c r="O50" i="3" s="1"/>
  <c r="Q50" i="3" s="1"/>
  <c r="G49" i="3"/>
  <c r="C48" i="3"/>
  <c r="O46" i="3"/>
  <c r="Q46" i="3" s="1"/>
  <c r="G46" i="3"/>
  <c r="N46" i="3" s="1"/>
  <c r="O45" i="3"/>
  <c r="P45" i="3" s="1"/>
  <c r="G45" i="3"/>
  <c r="N45" i="3" s="1"/>
  <c r="O44" i="3"/>
  <c r="P44" i="3" s="1"/>
  <c r="G44" i="3"/>
  <c r="N44" i="3" s="1"/>
  <c r="O43" i="3"/>
  <c r="Q43" i="3" s="1"/>
  <c r="G43" i="3"/>
  <c r="N43" i="3" s="1"/>
  <c r="O42" i="3"/>
  <c r="Q42" i="3" s="1"/>
  <c r="G42" i="3"/>
  <c r="N42" i="3" s="1"/>
  <c r="O41" i="3"/>
  <c r="P41" i="3" s="1"/>
  <c r="G41" i="3"/>
  <c r="N41" i="3" s="1"/>
  <c r="O40" i="3"/>
  <c r="Q40" i="3" s="1"/>
  <c r="G40" i="3"/>
  <c r="N40" i="3" s="1"/>
  <c r="O39" i="3"/>
  <c r="Q39" i="3" s="1"/>
  <c r="G39" i="3"/>
  <c r="N39" i="3" s="1"/>
  <c r="O38" i="3"/>
  <c r="Q38" i="3" s="1"/>
  <c r="G38" i="3"/>
  <c r="N38" i="3" s="1"/>
  <c r="O37" i="3"/>
  <c r="P37" i="3" s="1"/>
  <c r="G37" i="3"/>
  <c r="N37" i="3" s="1"/>
  <c r="O36" i="3"/>
  <c r="Q36" i="3" s="1"/>
  <c r="G36" i="3"/>
  <c r="N36" i="3" s="1"/>
  <c r="O35" i="3"/>
  <c r="Q35" i="3" s="1"/>
  <c r="G35" i="3"/>
  <c r="N35" i="3" s="1"/>
  <c r="O34" i="3"/>
  <c r="Q34" i="3" s="1"/>
  <c r="G34" i="3"/>
  <c r="N34" i="3" s="1"/>
  <c r="O33" i="3"/>
  <c r="P33" i="3" s="1"/>
  <c r="G33" i="3"/>
  <c r="N33" i="3" s="1"/>
  <c r="O32" i="3"/>
  <c r="Q32" i="3" s="1"/>
  <c r="G32" i="3"/>
  <c r="N32" i="3" s="1"/>
  <c r="O31" i="3"/>
  <c r="Q31" i="3" s="1"/>
  <c r="G31" i="3"/>
  <c r="N31" i="3" s="1"/>
  <c r="O30" i="3"/>
  <c r="Q30" i="3" s="1"/>
  <c r="G30" i="3"/>
  <c r="N30" i="3" s="1"/>
  <c r="P29" i="3"/>
  <c r="G29" i="3"/>
  <c r="N29" i="3" s="1"/>
  <c r="O28" i="3"/>
  <c r="Q28" i="3" s="1"/>
  <c r="G28" i="3"/>
  <c r="N28" i="3" s="1"/>
  <c r="O27" i="3"/>
  <c r="Q27" i="3" s="1"/>
  <c r="G27" i="3"/>
  <c r="N27" i="3" s="1"/>
  <c r="Q26" i="3"/>
  <c r="P26" i="3"/>
  <c r="G26" i="3"/>
  <c r="N26" i="3" s="1"/>
  <c r="O25" i="3"/>
  <c r="Q25" i="3" s="1"/>
  <c r="G25" i="3"/>
  <c r="N25" i="3" s="1"/>
  <c r="Q24" i="3"/>
  <c r="P24" i="3"/>
  <c r="G24" i="3"/>
  <c r="N24" i="3" s="1"/>
  <c r="Q23" i="3"/>
  <c r="P23" i="3"/>
  <c r="G23" i="3"/>
  <c r="N23" i="3" s="1"/>
  <c r="O22" i="3"/>
  <c r="Q22" i="3" s="1"/>
  <c r="G22" i="3"/>
  <c r="N22" i="3" s="1"/>
  <c r="O21" i="3"/>
  <c r="Q21" i="3" s="1"/>
  <c r="G21" i="3"/>
  <c r="N21" i="3" s="1"/>
  <c r="O20" i="3"/>
  <c r="Q20" i="3" s="1"/>
  <c r="G20" i="3"/>
  <c r="N20" i="3" s="1"/>
  <c r="Q19" i="3"/>
  <c r="P19" i="3"/>
  <c r="G19" i="3"/>
  <c r="N19" i="3" s="1"/>
  <c r="O18" i="3"/>
  <c r="P18" i="3" s="1"/>
  <c r="G18" i="3"/>
  <c r="N18" i="3" s="1"/>
  <c r="O17" i="3"/>
  <c r="Q17" i="3" s="1"/>
  <c r="G17" i="3"/>
  <c r="N17" i="3" s="1"/>
  <c r="O16" i="3"/>
  <c r="Q16" i="3" s="1"/>
  <c r="G16" i="3"/>
  <c r="N16" i="3" s="1"/>
  <c r="O15" i="3"/>
  <c r="Q15" i="3" s="1"/>
  <c r="G15" i="3"/>
  <c r="N15" i="3" s="1"/>
  <c r="O14" i="3"/>
  <c r="P14" i="3" s="1"/>
  <c r="G14" i="3"/>
  <c r="N14" i="3" s="1"/>
  <c r="O13" i="3"/>
  <c r="P13" i="3" s="1"/>
  <c r="G13" i="3"/>
  <c r="N13" i="3" s="1"/>
  <c r="Q12" i="3"/>
  <c r="G12" i="3"/>
  <c r="N12" i="3" s="1"/>
  <c r="G11" i="3"/>
  <c r="N11" i="3" s="1"/>
  <c r="G10" i="3"/>
  <c r="N10" i="3" s="1"/>
  <c r="G9" i="3"/>
  <c r="N9" i="3" s="1"/>
  <c r="G8" i="3"/>
  <c r="N8" i="3" s="1"/>
  <c r="K7" i="3"/>
  <c r="J7" i="3"/>
  <c r="I7" i="3"/>
  <c r="H7" i="3"/>
  <c r="K66" i="3" l="1"/>
  <c r="H66" i="3"/>
  <c r="I66" i="3"/>
  <c r="N49" i="3"/>
  <c r="G48" i="3"/>
  <c r="J66" i="3"/>
  <c r="P34" i="3"/>
  <c r="P40" i="3"/>
  <c r="Q37" i="3"/>
  <c r="P46" i="3"/>
  <c r="P30" i="3"/>
  <c r="P38" i="3"/>
  <c r="Q41" i="3"/>
  <c r="P15" i="3"/>
  <c r="Q18" i="3"/>
  <c r="Q33" i="3"/>
  <c r="Q14" i="3"/>
  <c r="P20" i="3"/>
  <c r="Q63" i="3"/>
  <c r="P63" i="3"/>
  <c r="P17" i="3"/>
  <c r="P22" i="3"/>
  <c r="Q29" i="3"/>
  <c r="P32" i="3"/>
  <c r="P36" i="3"/>
  <c r="P25" i="3"/>
  <c r="P28" i="3"/>
  <c r="P42" i="3"/>
  <c r="Q45" i="3"/>
  <c r="G7" i="3"/>
  <c r="N7" i="3"/>
  <c r="P51" i="3"/>
  <c r="Q51" i="3"/>
  <c r="P56" i="3"/>
  <c r="Q56" i="3"/>
  <c r="Q62" i="3"/>
  <c r="P62" i="3"/>
  <c r="P52" i="3"/>
  <c r="Q52" i="3"/>
  <c r="Q57" i="3"/>
  <c r="P57" i="3"/>
  <c r="P65" i="3"/>
  <c r="Q65" i="3"/>
  <c r="Q53" i="3"/>
  <c r="P53" i="3"/>
  <c r="P55" i="3"/>
  <c r="Q55" i="3"/>
  <c r="P61" i="3"/>
  <c r="Q61" i="3"/>
  <c r="Q13" i="3"/>
  <c r="Q44" i="3"/>
  <c r="O59" i="3"/>
  <c r="P12" i="3"/>
  <c r="P16" i="3"/>
  <c r="P21" i="3"/>
  <c r="P27" i="3"/>
  <c r="P31" i="3"/>
  <c r="P35" i="3"/>
  <c r="P39" i="3"/>
  <c r="P43" i="3"/>
  <c r="P50" i="3"/>
  <c r="P54" i="3"/>
  <c r="P58" i="3"/>
  <c r="G59" i="3"/>
  <c r="P60" i="3"/>
  <c r="P64" i="3"/>
  <c r="C66" i="3"/>
  <c r="O7" i="3"/>
  <c r="O49" i="3" l="1"/>
  <c r="N48" i="3"/>
  <c r="G66" i="3"/>
  <c r="Q59" i="3"/>
  <c r="P7" i="3"/>
  <c r="P59" i="3"/>
  <c r="Q7" i="3"/>
  <c r="N59" i="3"/>
  <c r="N66" i="3" s="1"/>
  <c r="O48" i="3" l="1"/>
  <c r="O66" i="3" s="1"/>
  <c r="Q49" i="3"/>
  <c r="Q48" i="3" s="1"/>
  <c r="Q66" i="3" s="1"/>
  <c r="P49" i="3"/>
  <c r="P48" i="3" s="1"/>
  <c r="P66" i="3" s="1"/>
</calcChain>
</file>

<file path=xl/sharedStrings.xml><?xml version="1.0" encoding="utf-8"?>
<sst xmlns="http://schemas.openxmlformats.org/spreadsheetml/2006/main" count="227" uniqueCount="177">
  <si>
    <t>Thu hồi</t>
  </si>
  <si>
    <t>Điều chuyển</t>
  </si>
  <si>
    <t>Giữ lại tiếp tục 
sử dụng</t>
  </si>
  <si>
    <t>STT</t>
  </si>
  <si>
    <t>Số cơ sở nhà, đất thuộc phạm vi, đối tượng sắp xếp lại, xử lý theo quy định</t>
  </si>
  <si>
    <t>Trong đó chia ra</t>
  </si>
  <si>
    <t>Số cơ sở nhà, đất đã được phê duyệt phương án sắp xếp lại, xử lý</t>
  </si>
  <si>
    <t>Số cơ sở nhà, đất còn phải sắp xếp lại, xử lý theo quy định</t>
  </si>
  <si>
    <t>Số cơ sở nhà, đất đã kê khai, báo cáo</t>
  </si>
  <si>
    <t>Số cơ sở nhà, đất đã kiểm tra hiện trạng</t>
  </si>
  <si>
    <t>Số cơ sở nhà, đất đã lập phương án sắp xếp lại, xử lý nhà, đất</t>
  </si>
  <si>
    <t>Tổng số</t>
  </si>
  <si>
    <t>Cấp tỉnh</t>
  </si>
  <si>
    <t>Văn phòng Tỉnh ủy</t>
  </si>
  <si>
    <t>Văn phòng UBND tỉnh</t>
  </si>
  <si>
    <t>Văn phòng Đoàn ĐBQH và HĐND tỉnh</t>
  </si>
  <si>
    <t>Sở Nông nghiệp và Phát triển nông thôn và các đơn vị trực thuộc</t>
  </si>
  <si>
    <t>Ban Quản lý Khu kinh tế và các đơn vị trực thuộc</t>
  </si>
  <si>
    <t>Sở Tài chính</t>
  </si>
  <si>
    <t>Sở Nội vụ</t>
  </si>
  <si>
    <t>Thanh tra tỉnh</t>
  </si>
  <si>
    <t>Sở Giáo dục và Đào tạo và các đơn vị trực thuộc</t>
  </si>
  <si>
    <t>Sở Y tế và các đơn vị trực thuộc</t>
  </si>
  <si>
    <t>Sở Thông tin và Truyền thông và các đơn vị trực thuộc</t>
  </si>
  <si>
    <t>Sở Xây dựng và các đơn vị trực thuộc</t>
  </si>
  <si>
    <t>Sở Tư pháp và các đơn vị trực thuộc</t>
  </si>
  <si>
    <t>Sở Khoa học và công nghệ và các đơn vị trực thuộc</t>
  </si>
  <si>
    <t>Sở Ngoại vụ và các đơn vị trực thuộc</t>
  </si>
  <si>
    <t>Trường Cao đẳng Y tế</t>
  </si>
  <si>
    <t>Trường Cao đẳng sư phạm</t>
  </si>
  <si>
    <t>Trường Cao đẳng Kỹ thuật</t>
  </si>
  <si>
    <t>Ban Quản lý đầu tư xây dựng tỉnh</t>
  </si>
  <si>
    <t>Báo Quảng Trị</t>
  </si>
  <si>
    <t>Đảng ủy khối Cơ quan và DN tỉnh</t>
  </si>
  <si>
    <t>Hội cựu chiến binh</t>
  </si>
  <si>
    <t>Hội Người cao tuổi</t>
  </si>
  <si>
    <t>Hội Chữ thập đỏ</t>
  </si>
  <si>
    <t>Hội Đông Y</t>
  </si>
  <si>
    <t>Hội Từ thiện</t>
  </si>
  <si>
    <t>Hội Văn học nghệ thuật và các đơn vị trực thuộc</t>
  </si>
  <si>
    <t>Hội Người mù</t>
  </si>
  <si>
    <t>Liên Minh HTX</t>
  </si>
  <si>
    <t>Cấp huyện</t>
  </si>
  <si>
    <t>Thành phố Đông Hà</t>
  </si>
  <si>
    <t>Huyện Cam Lộ</t>
  </si>
  <si>
    <t>Huyện Đakrông</t>
  </si>
  <si>
    <t>Huyện Hải Lăng</t>
  </si>
  <si>
    <t>Huyện Hướng Hóa</t>
  </si>
  <si>
    <t>Huyện Gio Linh</t>
  </si>
  <si>
    <t>Huyện Vĩnh Linh</t>
  </si>
  <si>
    <t>Huyện Triệu Phong</t>
  </si>
  <si>
    <t>Thị xã Quảng Trị</t>
  </si>
  <si>
    <t>II</t>
  </si>
  <si>
    <t>Khối doanh nghiệp</t>
  </si>
  <si>
    <t>Công ty TNHH MTV QLKTCT Thủy Lợi</t>
  </si>
  <si>
    <t>Công ty TNHH MTV xổ số kiến thiết Quảng Trị</t>
  </si>
  <si>
    <t>Công ty TNHH MTV Lâm nghiệp Đường 9</t>
  </si>
  <si>
    <t>Công ty TNHH MTV Lâm nghiệp Triệu Hải</t>
  </si>
  <si>
    <t>Công ty TNHH MTV Lâm nghiệp Bến Hải</t>
  </si>
  <si>
    <t>Công ty Cổ phần Môi trường và Công trình đô thị Đông Hà</t>
  </si>
  <si>
    <t>Đơn vị</t>
  </si>
  <si>
    <t>Tạm Giữ lại tiếp tục sử dụng</t>
  </si>
  <si>
    <t>TỔNG CỘNG</t>
  </si>
  <si>
    <t>Huyện đảo Cồn Cỏ</t>
  </si>
  <si>
    <t>Nhà</t>
  </si>
  <si>
    <t>Đất</t>
  </si>
  <si>
    <t>I</t>
  </si>
  <si>
    <t>Số cơ sở nhà, đất chưa có giấy chứng nhận quyền sử dụng đất</t>
  </si>
  <si>
    <t>Hội Y dược KHHGĐ</t>
  </si>
  <si>
    <r>
      <t>Diện tích (m</t>
    </r>
    <r>
      <rPr>
        <b/>
        <vertAlign val="superscript"/>
        <sz val="12"/>
        <rFont val="Times New Roman"/>
        <family val="1"/>
      </rPr>
      <t>2</t>
    </r>
    <r>
      <rPr>
        <b/>
        <sz val="12"/>
        <rFont val="Times New Roman"/>
        <family val="1"/>
      </rPr>
      <t>)</t>
    </r>
  </si>
  <si>
    <r>
      <t>Diện tích (m</t>
    </r>
    <r>
      <rPr>
        <b/>
        <vertAlign val="superscript"/>
        <sz val="12"/>
        <rFont val="Times New Roman"/>
        <family val="1"/>
      </rPr>
      <t>2</t>
    </r>
    <r>
      <rPr>
        <b/>
        <sz val="12"/>
        <rFont val="Times New Roman"/>
        <family val="1"/>
      </rPr>
      <t>) đã được phê duyệt</t>
    </r>
  </si>
  <si>
    <t>Ủy ban MTTQ Việt Nam tỉnh</t>
  </si>
  <si>
    <t>Ban Dân tộc tỉnh</t>
  </si>
  <si>
    <t>Sở Công Thương</t>
  </si>
  <si>
    <t>Sở Văn hóa, Thể thao và Du lịch và các đơn vị trực thuộc</t>
  </si>
  <si>
    <t>Sở Lao động - Thương binh  và Xã hội và các đơn vị trực thuộc</t>
  </si>
  <si>
    <t>Sở Giao thông vận tải và các đơn vị trực thuộc</t>
  </si>
  <si>
    <t>Sở Tài nguyên  và Môi trường và các đơn vị trực thuộc</t>
  </si>
  <si>
    <t>Đài Phát thanh - Truyền hình tỉnh</t>
  </si>
  <si>
    <t>Hội Liên hiệp phụ nữ tỉnh</t>
  </si>
  <si>
    <t>Tỉnh Đoàn và các đơn vị trực thuộc</t>
  </si>
  <si>
    <t>(Kèm theo Báo cáo số         /BC-ĐGS ngày    /      /2024 
của Đoàn giám sát Thường trực HĐND tỉnh)</t>
  </si>
  <si>
    <t>Đơn vị/địa phương</t>
  </si>
  <si>
    <r>
      <t>Diện tích (m</t>
    </r>
    <r>
      <rPr>
        <b/>
        <vertAlign val="superscript"/>
        <sz val="10"/>
        <rFont val="Times New Roman"/>
        <family val="1"/>
      </rPr>
      <t>2</t>
    </r>
    <r>
      <rPr>
        <b/>
        <sz val="10"/>
        <rFont val="Times New Roman"/>
        <family val="1"/>
      </rPr>
      <t>) đã được phê duyệt</t>
    </r>
  </si>
  <si>
    <t>Chuyển giao về địa phương</t>
  </si>
  <si>
    <t>CẤP TỈNH</t>
  </si>
  <si>
    <t>Cơ quan, tổ chức, đơn vị cấp tỉnh</t>
  </si>
  <si>
    <t>Phụ lục I
 MỘT SỐ CHỈ TIÊU VỀ NHÀ, ĐẤT</t>
  </si>
  <si>
    <t>PHỤ LỤC II
TỔNG HỢP KẾT QUẢ THỰC HIỆN SẮP XẾP LẠI, XỬ LÝ NHÀ, ĐẤT CỦA CÁC CƠ QUAN, ĐƠN VỊ, DOANH NGHIỆP THUỘC PHẠM VI QUẢN LÝ</t>
  </si>
  <si>
    <t>Đơn vị / Địa chỉ nhà, đất</t>
  </si>
  <si>
    <t>HUYỆN HƯỚNG HÓA</t>
  </si>
  <si>
    <t>HUYỆN ĐAKRÔNG</t>
  </si>
  <si>
    <t>HUYỆN CAM LỘ</t>
  </si>
  <si>
    <t>Trường Mầm non Hoa Hồng</t>
  </si>
  <si>
    <t>Cơ sở tại thôn Tân Hiếu (cũ), xã Cam Hiếu</t>
  </si>
  <si>
    <t>Cơ sở tại thôn Vĩnh Đại, xã Cam Hiếu</t>
  </si>
  <si>
    <t xml:space="preserve">Trường Mầm non Măng Non </t>
  </si>
  <si>
    <t>Cơ sở tại thôn Quật Xá, xã Cam Thành</t>
  </si>
  <si>
    <t>Cơ sở tại thôn Tân Mỹ (cũ), xã Cam Thành</t>
  </si>
  <si>
    <t>Cơ sở tại thôn Phường Cội (cũ), xã Cam Thành</t>
  </si>
  <si>
    <t xml:space="preserve">Trường Mầm non Hoa Mai </t>
  </si>
  <si>
    <t>Cơ sở tại thôn Tân Sơn (cũ), xã Cam Nghĩa</t>
  </si>
  <si>
    <t>Cơ sở tại thôn Hoàn Cát, xã Cam Nghĩa</t>
  </si>
  <si>
    <t>Cơ sở tại thôn Bảng Sơn, xã Cam Nghĩa</t>
  </si>
  <si>
    <t>HUYỆN VĨNH LINH</t>
  </si>
  <si>
    <t>HUYỆN GIO LINH</t>
  </si>
  <si>
    <t xml:space="preserve">UBND xã Gio Sơn </t>
  </si>
  <si>
    <t>Cơ sở tại thôn Đại Đồng Nhất, xã Gio Sơn, huyện Gio Linh (Gio Hòa cũ)</t>
  </si>
  <si>
    <t xml:space="preserve"> Cơ sở tại thôn Đại Đồng Nhất (Thôn Đồng Hòa cũ) xã Gio Sơn, huyện Gio Linh (Gio Hòa cũ)</t>
  </si>
  <si>
    <t xml:space="preserve"> Cơ sở tại thôn Đại Đồng Nhất (Thôn Đại Tâm cũ) xã Gio Sơn, huyện Gio Linh (Gio Hòa cũ)</t>
  </si>
  <si>
    <t xml:space="preserve"> Cơ sở tại thôn Trí Tiến (Thôn Tiến Hòa cũ) xã Gio Sơn, huyện Gio Linh (Gio Hòa cũ)</t>
  </si>
  <si>
    <t xml:space="preserve"> Cơ sở tại thôn Trí Tiến (Thôn Trí Hòa cũ) xã Gio Sơn, huyện Gio Linh (Gio Hòa cũ)</t>
  </si>
  <si>
    <t>HUYỆN HẢI LĂNG</t>
  </si>
  <si>
    <t>Văn phòng Hội đồng nhân dân và Ủy ban nhân dân huyện Hải Lăng</t>
  </si>
  <si>
    <t>Cơ sở tại Khóm 9, thị trấn Diên Sanh</t>
  </si>
  <si>
    <t>Cơ sở tại thôn Trường Phước, xã Hải Lâm</t>
  </si>
  <si>
    <t>Phòng Giáo dục và Đào tạo</t>
  </si>
  <si>
    <t>Cơ sở tại 42 Lê Duẩn, thị trấn Diên Sanh</t>
  </si>
  <si>
    <t>Ban quản lý dự án dự án, phát triển quỹ đất và cụm công nghiệp</t>
  </si>
  <si>
    <t>Cơ sở tại số 21 Bùi Dục Tài, thị trấn Diên Sanh</t>
  </si>
  <si>
    <t>HUYỆN TRIỆU PHONG</t>
  </si>
  <si>
    <t>THÀNH PHỐ ĐÔNG HÀ</t>
  </si>
  <si>
    <t>THỊ XÃ QUẢNG TRỊ</t>
  </si>
  <si>
    <t>PHỤ LỤC III
 CƠ SỞ NHÀ, ĐẤT CỦA CÁC CƠ QUAN, ĐƠN VỊ THUỘC CÁC HUYỆN, THỊ XÃ, THÀNH PHỐ ĐỀ XUẤT BÁN TÀI SẢN TRÊN ĐẤT, CHUYỂN NHƯỢNG QUYỀN SỬ DỤNG ĐẤT</t>
  </si>
  <si>
    <r>
      <rPr>
        <b/>
        <sz val="12"/>
        <rFont val="Times New Roman"/>
        <family val="1"/>
      </rPr>
      <t>Trường Mầm non Khe Sanh</t>
    </r>
    <r>
      <rPr>
        <sz val="12"/>
        <rFont val="Times New Roman"/>
        <family val="1"/>
      </rPr>
      <t xml:space="preserve"> tại địa chỉ 02 Hai Bà Trưng, thị trấn Khe Sanh, huyện Hướng Hóa, tỉnh Quảng Trị</t>
    </r>
  </si>
  <si>
    <r>
      <rPr>
        <b/>
        <sz val="12"/>
        <rFont val="Times New Roman"/>
        <family val="1"/>
      </rPr>
      <t xml:space="preserve">Phòng Kinh tế và Hạ tầng huyện Đakrông </t>
    </r>
    <r>
      <rPr>
        <sz val="12"/>
        <rFont val="Times New Roman"/>
        <family val="1"/>
      </rPr>
      <t>tại Khóm 2, thị trấn KrôngKlang, huyện Đakrông, tỉnh Quảng Trị.</t>
    </r>
  </si>
  <si>
    <r>
      <rPr>
        <b/>
        <sz val="12"/>
        <rFont val="Times New Roman"/>
        <family val="1"/>
      </rPr>
      <t>Hội chữ thập đỏ huyện Đakrông</t>
    </r>
    <r>
      <rPr>
        <sz val="12"/>
        <rFont val="Times New Roman"/>
        <family val="1"/>
      </rPr>
      <t xml:space="preserve"> tại Khóm 2, thị trấn KrôngKlang, huyện Đakrông, tỉnh Quảng Trị.</t>
    </r>
  </si>
  <si>
    <r>
      <rPr>
        <b/>
        <sz val="12"/>
        <rFont val="Times New Roman"/>
        <family val="1"/>
      </rPr>
      <t xml:space="preserve">Phòng Tài chính - Kế hoạch </t>
    </r>
    <r>
      <rPr>
        <sz val="12"/>
        <rFont val="Times New Roman"/>
        <family val="1"/>
      </rPr>
      <t>tại Khu phố 3, thị trấn Cam Lộ</t>
    </r>
  </si>
  <si>
    <r>
      <t xml:space="preserve">UBND xã Thanh An </t>
    </r>
    <r>
      <rPr>
        <sz val="12"/>
        <rFont val="Times New Roman"/>
        <family val="1"/>
      </rPr>
      <t xml:space="preserve"> tại thôn  An Bình, xã Thanh An (xã Cam Thanh cũ)</t>
    </r>
  </si>
  <si>
    <r>
      <t>Trường Mầm non Hoa Phượng</t>
    </r>
    <r>
      <rPr>
        <sz val="12"/>
        <rFont val="Times New Roman"/>
        <family val="1"/>
      </rPr>
      <t xml:space="preserve"> tại thôn Ba Thung, xã Cam Tuyền</t>
    </r>
  </si>
  <si>
    <r>
      <t xml:space="preserve">Trường Mầm non Họa Mi </t>
    </r>
    <r>
      <rPr>
        <sz val="12"/>
        <rFont val="Times New Roman"/>
        <family val="1"/>
      </rPr>
      <t>tại thôn Tân Phú, xã Cam Thành</t>
    </r>
  </si>
  <si>
    <r>
      <rPr>
        <b/>
        <sz val="12"/>
        <color theme="1"/>
        <rFont val="Times New Roman"/>
        <family val="1"/>
      </rPr>
      <t xml:space="preserve">Trường Mầm non Hướng Dương </t>
    </r>
    <r>
      <rPr>
        <sz val="12"/>
        <color theme="1"/>
        <rFont val="Times New Roman"/>
        <family val="1"/>
      </rPr>
      <t>tại Khu phố An Hưng (cũ),(nay KP 8) thị trấn Cam Lộ</t>
    </r>
  </si>
  <si>
    <r>
      <rPr>
        <b/>
        <sz val="12"/>
        <rFont val="Times New Roman"/>
        <family val="1"/>
      </rPr>
      <t xml:space="preserve">Nhà thiếu nhi huyện Vĩnh Linh </t>
    </r>
    <r>
      <rPr>
        <sz val="12"/>
        <rFont val="Times New Roman"/>
        <family val="1"/>
      </rPr>
      <t>tại 06 Hùng Vương, thị trấn Hồ Xá, huyện Vĩnh Linh</t>
    </r>
  </si>
  <si>
    <r>
      <rPr>
        <b/>
        <sz val="12"/>
        <rFont val="Times New Roman"/>
        <family val="1"/>
      </rPr>
      <t>Phòng Văn hóa và Thông tin huyện Vĩnh Linh</t>
    </r>
    <r>
      <rPr>
        <sz val="12"/>
        <rFont val="Times New Roman"/>
        <family val="1"/>
      </rPr>
      <t xml:space="preserve"> tại số 01 Hùng Vương, thị trấn Hồ Xá, huyện Vĩnh Linh</t>
    </r>
  </si>
  <si>
    <r>
      <rPr>
        <b/>
        <sz val="12"/>
        <rFont val="Times New Roman"/>
        <family val="1"/>
      </rPr>
      <t>Phòng Giáo dục và Đào tạo huyện Vĩnh Linh</t>
    </r>
    <r>
      <rPr>
        <sz val="12"/>
        <rFont val="Times New Roman"/>
        <family val="1"/>
      </rPr>
      <t xml:space="preserve"> tại thị trấn Hồ xá, huyện Vĩnh Linh</t>
    </r>
  </si>
  <si>
    <r>
      <rPr>
        <b/>
        <sz val="12"/>
        <rFont val="Times New Roman"/>
        <family val="1"/>
      </rPr>
      <t>UBND xã Vĩnh Hà</t>
    </r>
    <r>
      <rPr>
        <sz val="12"/>
        <rFont val="Times New Roman"/>
        <family val="1"/>
      </rPr>
      <t xml:space="preserve"> thôn Trường Tiên, xã Vĩnh Hà, huyện Vĩnh Linh  (Nhà văn hóa Khe Tiên)</t>
    </r>
  </si>
  <si>
    <r>
      <rPr>
        <b/>
        <sz val="12"/>
        <rFont val="Times New Roman"/>
        <family val="1"/>
      </rPr>
      <t xml:space="preserve">UBND xã Vĩnh Hà </t>
    </r>
    <r>
      <rPr>
        <sz val="12"/>
        <rFont val="Times New Roman"/>
        <family val="1"/>
      </rPr>
      <t>thôn Công Ba, xã Vĩnh Hà, huyện Vĩnh Linh (Nhà văn hóa Ba Buôi)</t>
    </r>
  </si>
  <si>
    <r>
      <rPr>
        <b/>
        <sz val="12"/>
        <color rgb="FF000000"/>
        <rFont val="Times New Roman"/>
        <family val="1"/>
      </rPr>
      <t>Trường Mầm non Vĩnh Sơn</t>
    </r>
    <r>
      <rPr>
        <sz val="12"/>
        <color rgb="FF000000"/>
        <rFont val="Times New Roman"/>
        <family val="1"/>
      </rPr>
      <t xml:space="preserve"> tại thôn Dục Đức, xã Vĩnh Sơn, huyện Vĩnh Linh</t>
    </r>
  </si>
  <si>
    <r>
      <rPr>
        <b/>
        <sz val="12"/>
        <rFont val="Times New Roman"/>
        <family val="1"/>
      </rPr>
      <t>UBND xã Vĩnh Lâm</t>
    </r>
    <r>
      <rPr>
        <sz val="12"/>
        <rFont val="Times New Roman"/>
        <family val="1"/>
      </rPr>
      <t xml:space="preserve"> tại  thôn Lâm Cao, xã Vĩnh Lâm, huyện Vĩnh Linh (Trụ sở đội thuế liên xã số 1)</t>
    </r>
  </si>
  <si>
    <r>
      <rPr>
        <b/>
        <sz val="12"/>
        <color indexed="8"/>
        <rFont val="Times New Roman"/>
        <family val="1"/>
      </rPr>
      <t xml:space="preserve">Phòng Lao động TB&amp;XH </t>
    </r>
    <r>
      <rPr>
        <sz val="12"/>
        <color indexed="8"/>
        <rFont val="Times New Roman"/>
        <family val="1"/>
      </rPr>
      <t xml:space="preserve">tại Khu phố 8 - Thị trấn Gio Linh </t>
    </r>
  </si>
  <si>
    <r>
      <rPr>
        <b/>
        <sz val="12"/>
        <color indexed="8"/>
        <rFont val="Times New Roman"/>
        <family val="1"/>
      </rPr>
      <t xml:space="preserve">Ban Quản lý dự án, Phát triển quỹ đất và cụm Công nghiệp </t>
    </r>
    <r>
      <rPr>
        <sz val="12"/>
        <color indexed="8"/>
        <rFont val="Times New Roman"/>
        <family val="1"/>
      </rPr>
      <t xml:space="preserve">(Trụ sở BHXH cũ): Cơ sở tại 249 Lê Duẫn - TT Gio Linh </t>
    </r>
  </si>
  <si>
    <r>
      <rPr>
        <b/>
        <sz val="12"/>
        <color indexed="8"/>
        <rFont val="Times New Roman"/>
        <family val="1"/>
      </rPr>
      <t>UBND xã Gio Quang</t>
    </r>
    <r>
      <rPr>
        <sz val="12"/>
        <color indexed="8"/>
        <rFont val="Times New Roman"/>
        <family val="1"/>
      </rPr>
      <t xml:space="preserve">: Cơ sở tại thôn Trúc Lâm - xã Gio Quang </t>
    </r>
  </si>
  <si>
    <r>
      <t xml:space="preserve">Huyện ủy Hải Lăng </t>
    </r>
    <r>
      <rPr>
        <sz val="12"/>
        <rFont val="Times New Roman"/>
        <family val="1"/>
      </rPr>
      <t>tại 06 Hùng Vương, thị trấn Diên Sanh</t>
    </r>
  </si>
  <si>
    <r>
      <rPr>
        <b/>
        <sz val="12"/>
        <rFont val="Times New Roman"/>
        <family val="1"/>
      </rPr>
      <t>Phòng Tài chính- Kế hoạch</t>
    </r>
    <r>
      <rPr>
        <sz val="12"/>
        <rFont val="Times New Roman"/>
        <family val="1"/>
      </rPr>
      <t xml:space="preserve"> tại 07 trần Hưng Đạo, thị trấn Diên Sanh</t>
    </r>
  </si>
  <si>
    <r>
      <t>Cơ sở</t>
    </r>
    <r>
      <rPr>
        <b/>
        <sz val="12"/>
        <rFont val="Times New Roman"/>
        <family val="1"/>
      </rPr>
      <t xml:space="preserve"> </t>
    </r>
    <r>
      <rPr>
        <sz val="12"/>
        <rFont val="Times New Roman"/>
        <family val="1"/>
      </rPr>
      <t>tại 34 Lê Duẩn, thị trấn Diên Sanh</t>
    </r>
  </si>
  <si>
    <r>
      <t xml:space="preserve">Phòng Nông nghiệp và Phát triển nông thôn </t>
    </r>
    <r>
      <rPr>
        <sz val="12"/>
        <rFont val="Times New Roman"/>
        <family val="1"/>
      </rPr>
      <t>tại  Khóm 8, thị trấn Diên Sanh</t>
    </r>
  </si>
  <si>
    <r>
      <t xml:space="preserve">Phòng Kinh tế Hạ tầng </t>
    </r>
    <r>
      <rPr>
        <sz val="12"/>
        <rFont val="Times New Roman"/>
        <family val="1"/>
      </rPr>
      <t>tại số 07, đường 03 tháng 2, thị trấn Diên Sanh</t>
    </r>
  </si>
  <si>
    <r>
      <rPr>
        <b/>
        <sz val="12"/>
        <rFont val="Times New Roman"/>
        <family val="1"/>
      </rPr>
      <t>Phòng Nội vụ</t>
    </r>
    <r>
      <rPr>
        <sz val="12"/>
        <rFont val="Times New Roman"/>
        <family val="1"/>
      </rPr>
      <t xml:space="preserve"> tại 13 Phan Thành Chung, thị trấn Diên Sanh</t>
    </r>
  </si>
  <si>
    <r>
      <t xml:space="preserve">Ủy ban Mặt Trận Tổ quốc huyện Hải Lăng </t>
    </r>
    <r>
      <rPr>
        <sz val="12"/>
        <rFont val="Times New Roman"/>
        <family val="1"/>
      </rPr>
      <t>tại khóm 5, thị trấn Diên Sanh</t>
    </r>
  </si>
  <si>
    <r>
      <rPr>
        <sz val="12"/>
        <rFont val="Times New Roman"/>
        <family val="1"/>
      </rPr>
      <t>Cơ sở</t>
    </r>
    <r>
      <rPr>
        <b/>
        <sz val="12"/>
        <rFont val="Times New Roman"/>
        <family val="1"/>
      </rPr>
      <t xml:space="preserve"> </t>
    </r>
    <r>
      <rPr>
        <sz val="12"/>
        <rFont val="Times New Roman"/>
        <family val="1"/>
      </rPr>
      <t>tại số 37 Hùng Vương, thị trấn Diên Sanh</t>
    </r>
  </si>
  <si>
    <r>
      <rPr>
        <b/>
        <sz val="12"/>
        <rFont val="Times New Roman"/>
        <family val="1"/>
      </rPr>
      <t>Trung tâm Văn hóa Thông tin Thể dục Thể thao</t>
    </r>
    <r>
      <rPr>
        <sz val="12"/>
        <rFont val="Times New Roman"/>
        <family val="1"/>
      </rPr>
      <t xml:space="preserve"> tại 27 Hùng Vương, thị trấn Diên Sanh</t>
    </r>
  </si>
  <si>
    <r>
      <t xml:space="preserve">Phòng Lao động, Thương binh và Xã hội </t>
    </r>
    <r>
      <rPr>
        <sz val="12"/>
        <rFont val="Times New Roman"/>
        <family val="1"/>
      </rPr>
      <t>tại 05 Trần Hưng Đạo, thị trấn Diên Sanh</t>
    </r>
  </si>
  <si>
    <r>
      <rPr>
        <b/>
        <sz val="12"/>
        <rFont val="Times New Roman"/>
        <family val="1"/>
      </rPr>
      <t>UBND xã Hải Sơn</t>
    </r>
    <r>
      <rPr>
        <sz val="12"/>
        <rFont val="Times New Roman"/>
        <family val="1"/>
      </rPr>
      <t xml:space="preserve"> tại thôn Đông Sơn, xã Hải Sơn (trụ sở cũ)</t>
    </r>
  </si>
  <si>
    <r>
      <rPr>
        <b/>
        <sz val="12"/>
        <rFont val="Times New Roman"/>
        <family val="1"/>
      </rPr>
      <t>UBND xã Hải Chánh</t>
    </r>
    <r>
      <rPr>
        <sz val="12"/>
        <rFont val="Times New Roman"/>
        <family val="1"/>
      </rPr>
      <t xml:space="preserve"> tại thôn Mỹ Chánh, xã Hải Chánh (Trạm thuế củ)</t>
    </r>
  </si>
  <si>
    <r>
      <rPr>
        <b/>
        <sz val="12"/>
        <rFont val="Times New Roman"/>
        <family val="1"/>
      </rPr>
      <t>UBND xã Hải Phú</t>
    </r>
    <r>
      <rPr>
        <sz val="12"/>
        <rFont val="Times New Roman"/>
        <family val="1"/>
      </rPr>
      <t xml:space="preserve"> tại thôn Long Hưng, xã Hải Phú (trạm thuế cũ)</t>
    </r>
  </si>
  <si>
    <r>
      <rPr>
        <b/>
        <sz val="12"/>
        <color theme="1"/>
        <rFont val="Times New Roman"/>
        <family val="1"/>
      </rPr>
      <t xml:space="preserve">Văn phòng HĐND-UBND huyện Triệu Phong </t>
    </r>
    <r>
      <rPr>
        <sz val="12"/>
        <color theme="1"/>
        <rFont val="Times New Roman"/>
        <family val="1"/>
      </rPr>
      <t>tại Tiểu khu 4, thị trấn Ái Tử, huyện Triệu Phong (Trụ sở Kho Bạc nhà nước cũ)</t>
    </r>
  </si>
  <si>
    <r>
      <rPr>
        <b/>
        <sz val="12"/>
        <color theme="1"/>
        <rFont val="Times New Roman"/>
        <family val="1"/>
      </rPr>
      <t>Văn phòng HĐND-UBND huyện Triệu Phong</t>
    </r>
    <r>
      <rPr>
        <sz val="12"/>
        <color theme="1"/>
        <rFont val="Times New Roman"/>
        <family val="1"/>
      </rPr>
      <t xml:space="preserve"> tại Tiểu khu 4, thị trấn Ái Tử, huyện Triệu Phong (Trụ sở Bảo hiểm xã hội cũ)</t>
    </r>
  </si>
  <si>
    <r>
      <rPr>
        <b/>
        <sz val="12"/>
        <color theme="1"/>
        <rFont val="Times New Roman"/>
        <family val="1"/>
      </rPr>
      <t>UBND thị trấn Ái Tử</t>
    </r>
    <r>
      <rPr>
        <sz val="12"/>
        <color theme="1"/>
        <rFont val="Times New Roman"/>
        <family val="1"/>
      </rPr>
      <t xml:space="preserve"> tại Tiểu khu 5, thị trấn Ái Tử, huyện Triệu Phong</t>
    </r>
  </si>
  <si>
    <r>
      <rPr>
        <b/>
        <sz val="12"/>
        <color theme="1"/>
        <rFont val="Times New Roman"/>
        <family val="1"/>
      </rPr>
      <t>UBND xã Triệu Lăng</t>
    </r>
    <r>
      <rPr>
        <sz val="12"/>
        <color theme="1"/>
        <rFont val="Times New Roman"/>
        <family val="1"/>
      </rPr>
      <t xml:space="preserve"> tại Thôn Ba Tư, xã Triệu Lăng</t>
    </r>
  </si>
  <si>
    <r>
      <rPr>
        <b/>
        <sz val="12"/>
        <color theme="1"/>
        <rFont val="Times New Roman"/>
        <family val="1"/>
      </rPr>
      <t>UBND xã Triệu Tài</t>
    </r>
    <r>
      <rPr>
        <sz val="12"/>
        <color theme="1"/>
        <rFont val="Times New Roman"/>
        <family val="1"/>
      </rPr>
      <t xml:space="preserve"> tại Thôn Đồng Tâm 1, xã Triệu Tài , huyện Triệu Phong (Trạm thuế cũ)</t>
    </r>
  </si>
  <si>
    <r>
      <rPr>
        <b/>
        <sz val="12"/>
        <color theme="1"/>
        <rFont val="Times New Roman"/>
        <family val="1"/>
      </rPr>
      <t>Trung tâm giáo dục nghề nghiệp - Giáo dục thường xuyên huyện Triệu Phong</t>
    </r>
    <r>
      <rPr>
        <sz val="12"/>
        <color theme="1"/>
        <rFont val="Times New Roman"/>
        <family val="1"/>
      </rPr>
      <t xml:space="preserve"> tại 300 Lê Duẩn, thị trấn Ái Tử, huyện Triệu Phong</t>
    </r>
  </si>
  <si>
    <r>
      <t xml:space="preserve">Hội chữ thập đỏ huyện Triệu Phong </t>
    </r>
    <r>
      <rPr>
        <sz val="12"/>
        <color theme="1"/>
        <rFont val="Times New Roman"/>
        <family val="1"/>
      </rPr>
      <t>tại thị trấn Ái Tử, huyện Triệu Phong</t>
    </r>
  </si>
  <si>
    <r>
      <rPr>
        <b/>
        <sz val="12"/>
        <color theme="1"/>
        <rFont val="Times New Roman"/>
        <family val="1"/>
      </rPr>
      <t xml:space="preserve">Trường Tiểu học Triệu Ái </t>
    </r>
    <r>
      <rPr>
        <sz val="12"/>
        <color theme="1"/>
        <rFont val="Times New Roman"/>
        <family val="1"/>
      </rPr>
      <t>tại thôn Trừ Lấu, xã Triệu Ái, huyện Triệu Phong</t>
    </r>
  </si>
  <si>
    <r>
      <rPr>
        <b/>
        <sz val="12"/>
        <color theme="1"/>
        <rFont val="Times New Roman"/>
        <family val="1"/>
      </rPr>
      <t xml:space="preserve">Phòng Nội vụ </t>
    </r>
    <r>
      <rPr>
        <sz val="12"/>
        <color theme="1"/>
        <rFont val="Times New Roman"/>
        <family val="1"/>
      </rPr>
      <t>tại số 04 Nguyễn Huệ, thị trấn Ái Tử, huyện Triệu Phong (Trụ sở cũ Viện kiểm sát nhân dân huyện Triệu Phong cũ)</t>
    </r>
  </si>
  <si>
    <r>
      <t>Thành ủy Đông Hà</t>
    </r>
    <r>
      <rPr>
        <sz val="12"/>
        <rFont val="Times New Roman"/>
        <family val="1"/>
      </rPr>
      <t xml:space="preserve"> tại 16 Trần Hưng Đạo, phường 1, Đông Hà, Quảng Trị</t>
    </r>
  </si>
  <si>
    <r>
      <t xml:space="preserve">Phòng Tài chính - Kế hoạch </t>
    </r>
    <r>
      <rPr>
        <sz val="12"/>
        <color theme="1"/>
        <rFont val="Times New Roman"/>
        <family val="1"/>
      </rPr>
      <t>tại 30B Lê Duẩn, Phường 1, Đông Hà, Quảng Trị</t>
    </r>
  </si>
  <si>
    <r>
      <t xml:space="preserve">Trụ sở UBND phường Đông Thanh cũ </t>
    </r>
    <r>
      <rPr>
        <sz val="12"/>
        <rFont val="Times New Roman"/>
        <family val="1"/>
      </rPr>
      <t xml:space="preserve">tại Đường Phạm Ngũ Lão, Khu phố 1, phường Đông Thanh, Đông Hà, Quảng Trị </t>
    </r>
  </si>
  <si>
    <r>
      <t>Trung tâm Phát triển quỹ đất</t>
    </r>
    <r>
      <rPr>
        <sz val="12"/>
        <rFont val="Times New Roman"/>
        <family val="1"/>
      </rPr>
      <t xml:space="preserve"> tại 30 Lê Duẩn, Đông Hà, Quảng Trị</t>
    </r>
  </si>
  <si>
    <r>
      <t>Trung tâm Giáo dục nghề nghiệp - Giáo dục thường xuyên</t>
    </r>
    <r>
      <rPr>
        <sz val="12"/>
        <rFont val="Times New Roman"/>
        <family val="1"/>
      </rPr>
      <t>: Cơ sở tại Khu phố 1, phường Đông Giang, Đông Hà, Quảng Trị</t>
    </r>
  </si>
  <si>
    <r>
      <t>Trường Mầm non Phường 2 -</t>
    </r>
    <r>
      <rPr>
        <sz val="12"/>
        <color theme="1"/>
        <rFont val="Times New Roman"/>
        <family val="1"/>
      </rPr>
      <t xml:space="preserve"> Cơ sở tại Khu phố 2, Phường 2, Đông Hà, Quảng Trị (Nhà Đông Tây hội ngộ)</t>
    </r>
  </si>
  <si>
    <r>
      <rPr>
        <b/>
        <sz val="12"/>
        <color indexed="8"/>
        <rFont val="Times New Roman"/>
        <family val="1"/>
      </rPr>
      <t>Trường Mầm non Hương Sen</t>
    </r>
    <r>
      <rPr>
        <sz val="12"/>
        <color indexed="8"/>
        <rFont val="Times New Roman"/>
        <family val="1"/>
      </rPr>
      <t xml:space="preserve"> tại đường Nguyễn Hoàng, thị xã Quảng Trị</t>
    </r>
  </si>
  <si>
    <r>
      <rPr>
        <b/>
        <sz val="12"/>
        <color indexed="8"/>
        <rFont val="Times New Roman"/>
        <family val="1"/>
      </rPr>
      <t xml:space="preserve">Trụ sở phòng Kinh tế </t>
    </r>
    <r>
      <rPr>
        <sz val="12"/>
        <color indexed="8"/>
        <rFont val="Times New Roman"/>
        <family val="1"/>
      </rPr>
      <t>tại số 250 đường Trần Hưng Đạo, thị xã Quảng Trị</t>
    </r>
  </si>
  <si>
    <r>
      <rPr>
        <b/>
        <sz val="12"/>
        <color indexed="8"/>
        <rFont val="Times New Roman"/>
        <family val="1"/>
      </rPr>
      <t>Trụ sở Phòng Tài chính Kế hoạch</t>
    </r>
    <r>
      <rPr>
        <sz val="12"/>
        <color indexed="8"/>
        <rFont val="Times New Roman"/>
        <family val="1"/>
      </rPr>
      <t xml:space="preserve"> tại số 01 Nguyễn Tri Phương, thị xã Quảng Trị</t>
    </r>
  </si>
  <si>
    <r>
      <rPr>
        <b/>
        <sz val="12"/>
        <color indexed="8"/>
        <rFont val="Times New Roman"/>
        <family val="1"/>
      </rPr>
      <t>Trụ sở UBND Phường 3</t>
    </r>
    <r>
      <rPr>
        <sz val="12"/>
        <color indexed="8"/>
        <rFont val="Times New Roman"/>
        <family val="1"/>
      </rPr>
      <t xml:space="preserve"> tại 49 Nguyễn Trãi, thị xã Quảng Trị</t>
    </r>
  </si>
  <si>
    <r>
      <rPr>
        <b/>
        <sz val="12"/>
        <color indexed="8"/>
        <rFont val="Times New Roman"/>
        <family val="1"/>
      </rPr>
      <t>Trụ sở UBND Phường 3</t>
    </r>
    <r>
      <rPr>
        <sz val="12"/>
        <color indexed="8"/>
        <rFont val="Times New Roman"/>
        <family val="1"/>
      </rPr>
      <t xml:space="preserve"> tại 51 Nguyễn Trãi, thị xã Quảng Trị</t>
    </r>
  </si>
  <si>
    <r>
      <rPr>
        <b/>
        <sz val="12"/>
        <color indexed="8"/>
        <rFont val="Times New Roman"/>
        <family val="1"/>
      </rPr>
      <t>Cơ sở Trạm Y tế phường An Đôn cũ</t>
    </r>
    <r>
      <rPr>
        <sz val="12"/>
        <color indexed="8"/>
        <rFont val="Times New Roman"/>
        <family val="1"/>
      </rPr>
      <t xml:space="preserve"> tại Khu phố 1, phường An Đôn</t>
    </r>
  </si>
  <si>
    <r>
      <rPr>
        <b/>
        <sz val="12"/>
        <color indexed="8"/>
        <rFont val="Times New Roman"/>
        <family val="1"/>
      </rPr>
      <t xml:space="preserve">Trụ sở Phòng Quản lý Đô thị cũ </t>
    </r>
    <r>
      <rPr>
        <sz val="12"/>
        <color indexed="8"/>
        <rFont val="Times New Roman"/>
        <family val="1"/>
      </rPr>
      <t>tại 285 đường Trần Hưng Đạo, thị xã Quảng Trị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</si>
</sst>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8" x14ac:knownFonts="1">
    <font>
      <sz val="11"/>
      <color theme="1"/>
      <name val="Calibri"/>
      <family val="2"/>
      <charset val="163"/>
      <scheme val="minor"/>
    </font>
    <font>
      <sz val="14"/>
      <color theme="1"/>
      <name val="Times New Roman"/>
      <family val="1"/>
    </font>
    <font>
      <b/>
      <sz val="12"/>
      <color theme="1"/>
      <name val="Times New Roman"/>
      <family val="1"/>
    </font>
    <font>
      <i/>
      <sz val="14"/>
      <color theme="1"/>
      <name val="Times New Roman"/>
      <family val="1"/>
    </font>
    <font>
      <sz val="11"/>
      <color theme="1"/>
      <name val="Times New Roman"/>
      <family val="1"/>
    </font>
    <font>
      <sz val="12"/>
      <color indexed="8"/>
      <name val="Times New Roman"/>
      <family val="1"/>
    </font>
    <font>
      <sz val="12"/>
      <name val="Times New Roman"/>
      <family val="1"/>
    </font>
    <font>
      <sz val="10"/>
      <name val="Arial"/>
      <family val="2"/>
    </font>
    <font>
      <b/>
      <sz val="12"/>
      <name val="Times New Roman"/>
      <family val="1"/>
    </font>
    <font>
      <b/>
      <vertAlign val="superscript"/>
      <sz val="12"/>
      <name val="Times New Roman"/>
      <family val="1"/>
    </font>
    <font>
      <sz val="12"/>
      <color theme="1"/>
      <name val="Times New Roman"/>
      <family val="1"/>
    </font>
    <font>
      <b/>
      <sz val="10"/>
      <name val="Times New Roman"/>
      <family val="1"/>
    </font>
    <font>
      <b/>
      <vertAlign val="superscript"/>
      <sz val="10"/>
      <name val="Times New Roman"/>
      <family val="1"/>
    </font>
    <font>
      <b/>
      <sz val="10"/>
      <color theme="1"/>
      <name val="Times New Roman"/>
      <family val="1"/>
    </font>
    <font>
      <i/>
      <sz val="14"/>
      <name val="Times New Roman"/>
      <family val="1"/>
    </font>
    <font>
      <sz val="12"/>
      <color rgb="FF000000"/>
      <name val="Times New Roman"/>
      <family val="1"/>
    </font>
    <font>
      <b/>
      <sz val="12"/>
      <color rgb="FF000000"/>
      <name val="Times New Roman"/>
      <family val="1"/>
    </font>
    <font>
      <b/>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7" fillId="0" borderId="0"/>
    <xf numFmtId="164" fontId="7" fillId="0" borderId="0" applyFont="0" applyFill="0" applyBorder="0" applyAlignment="0" applyProtection="0"/>
  </cellStyleXfs>
  <cellXfs count="72">
    <xf numFmtId="0" fontId="0" fillId="0" borderId="0" xfId="0"/>
    <xf numFmtId="0" fontId="4" fillId="0" borderId="0" xfId="0" applyFont="1" applyFill="1" applyAlignment="1">
      <alignment vertical="center"/>
    </xf>
    <xf numFmtId="0" fontId="1" fillId="0" borderId="0" xfId="0" applyFont="1" applyFill="1" applyAlignment="1">
      <alignment vertical="center"/>
    </xf>
    <xf numFmtId="3" fontId="5" fillId="0" borderId="1"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3" fontId="6" fillId="0" borderId="1" xfId="0" applyNumberFormat="1" applyFont="1" applyFill="1" applyBorder="1" applyAlignment="1" applyProtection="1">
      <alignment horizontal="right" vertical="center" wrapText="1" readingOrder="1"/>
      <protection locked="0"/>
    </xf>
    <xf numFmtId="3" fontId="6" fillId="0" borderId="1" xfId="1" applyNumberFormat="1" applyFont="1" applyFill="1" applyBorder="1" applyAlignment="1" applyProtection="1">
      <alignment horizontal="right" vertical="center" wrapText="1" readingOrder="1"/>
      <protection locked="0"/>
    </xf>
    <xf numFmtId="3" fontId="6" fillId="0" borderId="1" xfId="2" applyNumberFormat="1" applyFont="1" applyFill="1" applyBorder="1" applyAlignment="1" applyProtection="1">
      <alignment horizontal="right" vertical="center" wrapText="1" readingOrder="1"/>
      <protection locked="0"/>
    </xf>
    <xf numFmtId="0" fontId="10" fillId="0" borderId="0" xfId="0" applyFont="1" applyFill="1" applyAlignment="1">
      <alignment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3" fontId="6" fillId="0" borderId="1" xfId="0" applyNumberFormat="1" applyFont="1" applyFill="1" applyBorder="1" applyAlignment="1">
      <alignment horizontal="right" vertical="center" wrapText="1"/>
    </xf>
    <xf numFmtId="0" fontId="10" fillId="0" borderId="1" xfId="0" applyFont="1" applyFill="1" applyBorder="1" applyAlignment="1">
      <alignment vertical="center"/>
    </xf>
    <xf numFmtId="3" fontId="10" fillId="0" borderId="1" xfId="0" applyNumberFormat="1" applyFont="1" applyFill="1" applyBorder="1" applyAlignment="1">
      <alignment vertical="center"/>
    </xf>
    <xf numFmtId="0" fontId="10" fillId="2" borderId="1" xfId="0" applyFont="1" applyFill="1" applyBorder="1" applyAlignment="1">
      <alignment vertical="center"/>
    </xf>
    <xf numFmtId="0" fontId="10" fillId="3" borderId="1" xfId="0" applyFont="1" applyFill="1" applyBorder="1" applyAlignment="1">
      <alignment vertical="center"/>
    </xf>
    <xf numFmtId="3" fontId="2" fillId="0" borderId="1" xfId="0" applyNumberFormat="1" applyFont="1" applyFill="1" applyBorder="1" applyAlignment="1">
      <alignment vertical="center"/>
    </xf>
    <xf numFmtId="0" fontId="2" fillId="0" borderId="0" xfId="0" applyFont="1" applyFill="1" applyAlignment="1">
      <alignment vertical="center"/>
    </xf>
    <xf numFmtId="0" fontId="6" fillId="0" borderId="1" xfId="0" applyFont="1" applyFill="1" applyBorder="1" applyAlignment="1">
      <alignment vertical="center" wrapText="1"/>
    </xf>
    <xf numFmtId="3" fontId="6" fillId="2"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4" fillId="0" borderId="0" xfId="0" applyNumberFormat="1" applyFont="1" applyFill="1" applyAlignment="1">
      <alignment vertical="center"/>
    </xf>
    <xf numFmtId="3" fontId="10" fillId="0" borderId="0" xfId="0" applyNumberFormat="1" applyFont="1" applyFill="1" applyAlignment="1">
      <alignment vertical="center"/>
    </xf>
    <xf numFmtId="0" fontId="8" fillId="0" borderId="1"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Alignment="1">
      <alignment horizontal="left"/>
    </xf>
    <xf numFmtId="0" fontId="6" fillId="0" borderId="0" xfId="0" applyFont="1" applyFill="1"/>
    <xf numFmtId="0" fontId="6" fillId="0" borderId="8" xfId="0" applyFont="1" applyFill="1" applyBorder="1" applyAlignment="1">
      <alignment horizontal="center"/>
    </xf>
    <xf numFmtId="0" fontId="6" fillId="0" borderId="8" xfId="0" applyFont="1" applyFill="1" applyBorder="1" applyAlignment="1">
      <alignment horizontal="left"/>
    </xf>
    <xf numFmtId="0" fontId="6"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4"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readingOrder="1"/>
      <protection locked="0"/>
    </xf>
    <xf numFmtId="0" fontId="10"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cellXfs>
  <cellStyles count="3">
    <cellStyle name="Comma 3"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43</xdr:row>
      <xdr:rowOff>76200</xdr:rowOff>
    </xdr:from>
    <xdr:ext cx="184731" cy="264560"/>
    <xdr:sp macro="" textlink="">
      <xdr:nvSpPr>
        <xdr:cNvPr id="2" name="TextBox 1"/>
        <xdr:cNvSpPr txBox="1"/>
      </xdr:nvSpPr>
      <xdr:spPr>
        <a:xfrm>
          <a:off x="379095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1</xdr:col>
      <xdr:colOff>1948963</xdr:colOff>
      <xdr:row>2</xdr:row>
      <xdr:rowOff>58615</xdr:rowOff>
    </xdr:from>
    <xdr:to>
      <xdr:col>3</xdr:col>
      <xdr:colOff>556848</xdr:colOff>
      <xdr:row>2</xdr:row>
      <xdr:rowOff>58615</xdr:rowOff>
    </xdr:to>
    <xdr:cxnSp macro="">
      <xdr:nvCxnSpPr>
        <xdr:cNvPr id="4" name="Straight Connector 3"/>
        <xdr:cNvCxnSpPr/>
      </xdr:nvCxnSpPr>
      <xdr:spPr>
        <a:xfrm>
          <a:off x="2242040" y="915865"/>
          <a:ext cx="24471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8</xdr:row>
      <xdr:rowOff>0</xdr:rowOff>
    </xdr:from>
    <xdr:ext cx="184731" cy="264560"/>
    <xdr:sp macro="" textlink="">
      <xdr:nvSpPr>
        <xdr:cNvPr id="3" name="TextBox 2"/>
        <xdr:cNvSpPr txBox="1"/>
      </xdr:nvSpPr>
      <xdr:spPr>
        <a:xfrm>
          <a:off x="2247900" y="402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1</xdr:col>
      <xdr:colOff>1628775</xdr:colOff>
      <xdr:row>2</xdr:row>
      <xdr:rowOff>85725</xdr:rowOff>
    </xdr:from>
    <xdr:to>
      <xdr:col>8</xdr:col>
      <xdr:colOff>485775</xdr:colOff>
      <xdr:row>2</xdr:row>
      <xdr:rowOff>85725</xdr:rowOff>
    </xdr:to>
    <xdr:cxnSp macro="">
      <xdr:nvCxnSpPr>
        <xdr:cNvPr id="4" name="Straight Connector 3"/>
        <xdr:cNvCxnSpPr/>
      </xdr:nvCxnSpPr>
      <xdr:spPr>
        <a:xfrm>
          <a:off x="1924050" y="1295400"/>
          <a:ext cx="270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1733550</xdr:colOff>
      <xdr:row>3</xdr:row>
      <xdr:rowOff>57150</xdr:rowOff>
    </xdr:from>
    <xdr:to>
      <xdr:col>1</xdr:col>
      <xdr:colOff>4181475</xdr:colOff>
      <xdr:row>3</xdr:row>
      <xdr:rowOff>57150</xdr:rowOff>
    </xdr:to>
    <xdr:cxnSp macro="">
      <xdr:nvCxnSpPr>
        <xdr:cNvPr id="5" name="Straight Connector 4"/>
        <xdr:cNvCxnSpPr/>
      </xdr:nvCxnSpPr>
      <xdr:spPr>
        <a:xfrm>
          <a:off x="2324100" y="1228725"/>
          <a:ext cx="2447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zoomScale="130" zoomScaleNormal="130" workbookViewId="0">
      <pane ySplit="6" topLeftCell="A7" activePane="bottomLeft" state="frozen"/>
      <selection pane="bottomLeft" activeCell="T10" sqref="T10"/>
    </sheetView>
  </sheetViews>
  <sheetFormatPr defaultRowHeight="15" x14ac:dyDescent="0.25"/>
  <cols>
    <col min="1" max="1" width="4.42578125" style="1" bestFit="1" customWidth="1"/>
    <col min="2" max="2" width="41.5703125" style="1" customWidth="1"/>
    <col min="3" max="3" width="16" style="1" customWidth="1"/>
    <col min="4" max="4" width="13.7109375" style="1" customWidth="1"/>
    <col min="5" max="5" width="14.5703125" style="1" customWidth="1"/>
    <col min="6" max="6" width="12.28515625" style="1" customWidth="1"/>
    <col min="7" max="7" width="9" style="1" hidden="1" customWidth="1"/>
    <col min="8" max="8" width="9.5703125" style="1" hidden="1" customWidth="1"/>
    <col min="9" max="9" width="9.28515625" style="1" hidden="1" customWidth="1"/>
    <col min="10" max="10" width="7.5703125" style="1" hidden="1" customWidth="1"/>
    <col min="11" max="13" width="10.42578125" style="1" hidden="1" customWidth="1"/>
    <col min="14" max="14" width="7.28515625" style="1" hidden="1" customWidth="1"/>
    <col min="15" max="15" width="13.140625" style="1" hidden="1" customWidth="1"/>
    <col min="16" max="17" width="14.42578125" style="1" hidden="1" customWidth="1"/>
    <col min="18" max="16384" width="9.140625" style="1"/>
  </cols>
  <sheetData>
    <row r="1" spans="1:17" ht="36.75" customHeight="1" x14ac:dyDescent="0.25">
      <c r="A1" s="36" t="s">
        <v>87</v>
      </c>
      <c r="B1" s="36"/>
      <c r="C1" s="36"/>
      <c r="D1" s="36"/>
      <c r="E1" s="36"/>
      <c r="F1" s="36"/>
      <c r="G1" s="36"/>
      <c r="H1" s="36"/>
      <c r="I1" s="36"/>
      <c r="J1" s="36"/>
      <c r="K1" s="36"/>
      <c r="L1" s="36"/>
      <c r="M1" s="36"/>
      <c r="N1" s="36"/>
      <c r="O1" s="36"/>
      <c r="P1" s="36"/>
      <c r="Q1" s="36"/>
    </row>
    <row r="2" spans="1:17" ht="30.75" customHeight="1" x14ac:dyDescent="0.25">
      <c r="A2" s="37" t="s">
        <v>81</v>
      </c>
      <c r="B2" s="37"/>
      <c r="C2" s="37"/>
      <c r="D2" s="37"/>
      <c r="E2" s="37"/>
      <c r="F2" s="37"/>
      <c r="G2" s="37"/>
      <c r="H2" s="37"/>
      <c r="I2" s="37"/>
      <c r="J2" s="37"/>
      <c r="K2" s="37"/>
      <c r="L2" s="37"/>
      <c r="M2" s="37"/>
      <c r="N2" s="37"/>
      <c r="O2" s="37"/>
      <c r="P2" s="37"/>
      <c r="Q2" s="37"/>
    </row>
    <row r="3" spans="1:17" ht="18.75" x14ac:dyDescent="0.25">
      <c r="A3" s="2"/>
      <c r="B3" s="2"/>
      <c r="C3" s="2"/>
      <c r="D3" s="2"/>
      <c r="E3" s="2"/>
      <c r="F3" s="2"/>
      <c r="G3" s="2"/>
      <c r="H3" s="2"/>
      <c r="I3" s="2"/>
      <c r="J3" s="2"/>
      <c r="K3" s="2"/>
      <c r="L3" s="2"/>
      <c r="M3" s="2"/>
      <c r="N3" s="38"/>
      <c r="O3" s="38"/>
      <c r="P3" s="38"/>
      <c r="Q3" s="38"/>
    </row>
    <row r="4" spans="1:17" s="8" customFormat="1" ht="39" customHeight="1" x14ac:dyDescent="0.25">
      <c r="A4" s="39" t="s">
        <v>3</v>
      </c>
      <c r="B4" s="42" t="s">
        <v>60</v>
      </c>
      <c r="C4" s="45" t="s">
        <v>4</v>
      </c>
      <c r="D4" s="51" t="s">
        <v>69</v>
      </c>
      <c r="E4" s="51"/>
      <c r="F4" s="45" t="s">
        <v>67</v>
      </c>
      <c r="G4" s="48" t="s">
        <v>6</v>
      </c>
      <c r="H4" s="49"/>
      <c r="I4" s="49"/>
      <c r="J4" s="49"/>
      <c r="K4" s="50"/>
      <c r="L4" s="51" t="s">
        <v>70</v>
      </c>
      <c r="M4" s="51"/>
      <c r="N4" s="35" t="s">
        <v>7</v>
      </c>
      <c r="O4" s="35"/>
      <c r="P4" s="35"/>
      <c r="Q4" s="35"/>
    </row>
    <row r="5" spans="1:17" s="8" customFormat="1" ht="15.75" x14ac:dyDescent="0.25">
      <c r="A5" s="40"/>
      <c r="B5" s="43"/>
      <c r="C5" s="46"/>
      <c r="D5" s="51" t="s">
        <v>65</v>
      </c>
      <c r="E5" s="51" t="s">
        <v>64</v>
      </c>
      <c r="F5" s="46"/>
      <c r="G5" s="42" t="s">
        <v>11</v>
      </c>
      <c r="H5" s="48" t="s">
        <v>5</v>
      </c>
      <c r="I5" s="49"/>
      <c r="J5" s="49"/>
      <c r="K5" s="50"/>
      <c r="L5" s="51" t="s">
        <v>65</v>
      </c>
      <c r="M5" s="51" t="s">
        <v>64</v>
      </c>
      <c r="N5" s="42" t="s">
        <v>11</v>
      </c>
      <c r="O5" s="35" t="s">
        <v>5</v>
      </c>
      <c r="P5" s="35"/>
      <c r="Q5" s="35"/>
    </row>
    <row r="6" spans="1:17" s="8" customFormat="1" ht="49.5" customHeight="1" x14ac:dyDescent="0.25">
      <c r="A6" s="41"/>
      <c r="B6" s="44"/>
      <c r="C6" s="47"/>
      <c r="D6" s="51"/>
      <c r="E6" s="51"/>
      <c r="F6" s="47"/>
      <c r="G6" s="44"/>
      <c r="H6" s="9" t="s">
        <v>2</v>
      </c>
      <c r="I6" s="9" t="s">
        <v>0</v>
      </c>
      <c r="J6" s="9" t="s">
        <v>1</v>
      </c>
      <c r="K6" s="9" t="s">
        <v>61</v>
      </c>
      <c r="L6" s="51"/>
      <c r="M6" s="51"/>
      <c r="N6" s="44"/>
      <c r="O6" s="9" t="s">
        <v>8</v>
      </c>
      <c r="P6" s="9" t="s">
        <v>9</v>
      </c>
      <c r="Q6" s="9" t="s">
        <v>10</v>
      </c>
    </row>
    <row r="7" spans="1:17" s="8" customFormat="1" ht="15.75" x14ac:dyDescent="0.25">
      <c r="A7" s="28" t="s">
        <v>66</v>
      </c>
      <c r="B7" s="10" t="s">
        <v>12</v>
      </c>
      <c r="C7" s="11">
        <f>SUM(C8:C47)</f>
        <v>391</v>
      </c>
      <c r="D7" s="11">
        <f>SUM(D8:D47)</f>
        <v>2511390.6000000006</v>
      </c>
      <c r="E7" s="11">
        <f>SUM(E8:E47)</f>
        <v>452089.7466666667</v>
      </c>
      <c r="F7" s="11">
        <f>SUM(F8:F47)</f>
        <v>96</v>
      </c>
      <c r="G7" s="11">
        <f t="shared" ref="G7:Q7" si="0">SUM(G8:G46)</f>
        <v>188</v>
      </c>
      <c r="H7" s="11">
        <f t="shared" si="0"/>
        <v>161</v>
      </c>
      <c r="I7" s="11">
        <f t="shared" si="0"/>
        <v>0</v>
      </c>
      <c r="J7" s="11">
        <f t="shared" si="0"/>
        <v>27</v>
      </c>
      <c r="K7" s="11">
        <f t="shared" si="0"/>
        <v>0</v>
      </c>
      <c r="L7" s="11"/>
      <c r="M7" s="11"/>
      <c r="N7" s="11">
        <f t="shared" si="0"/>
        <v>202</v>
      </c>
      <c r="O7" s="11">
        <f t="shared" si="0"/>
        <v>256</v>
      </c>
      <c r="P7" s="11">
        <f t="shared" si="0"/>
        <v>256</v>
      </c>
      <c r="Q7" s="11">
        <f t="shared" si="0"/>
        <v>256</v>
      </c>
    </row>
    <row r="8" spans="1:17" s="8" customFormat="1" ht="15.75" x14ac:dyDescent="0.25">
      <c r="A8" s="12">
        <v>1</v>
      </c>
      <c r="B8" s="13" t="s">
        <v>71</v>
      </c>
      <c r="C8" s="14">
        <v>1</v>
      </c>
      <c r="D8" s="5">
        <v>4725</v>
      </c>
      <c r="E8" s="5">
        <v>604.66666666666663</v>
      </c>
      <c r="F8" s="5">
        <v>0</v>
      </c>
      <c r="G8" s="15">
        <f t="shared" ref="G8:G46" si="1">SUM(H8:K8)</f>
        <v>1</v>
      </c>
      <c r="H8" s="15">
        <v>1</v>
      </c>
      <c r="I8" s="15"/>
      <c r="J8" s="15"/>
      <c r="K8" s="15"/>
      <c r="L8" s="5">
        <v>4725</v>
      </c>
      <c r="M8" s="5">
        <v>604.66666666666663</v>
      </c>
      <c r="N8" s="16">
        <f t="shared" ref="N8:N65" si="2">C8-G8</f>
        <v>0</v>
      </c>
      <c r="O8" s="15"/>
      <c r="P8" s="15"/>
      <c r="Q8" s="15"/>
    </row>
    <row r="9" spans="1:17" s="8" customFormat="1" ht="15.75" x14ac:dyDescent="0.25">
      <c r="A9" s="12">
        <v>2</v>
      </c>
      <c r="B9" s="13" t="s">
        <v>13</v>
      </c>
      <c r="C9" s="14">
        <v>2</v>
      </c>
      <c r="D9" s="14">
        <v>44964</v>
      </c>
      <c r="E9" s="14">
        <v>8174</v>
      </c>
      <c r="F9" s="14">
        <v>0</v>
      </c>
      <c r="G9" s="15">
        <f t="shared" si="1"/>
        <v>2</v>
      </c>
      <c r="H9" s="15">
        <v>2</v>
      </c>
      <c r="I9" s="15"/>
      <c r="J9" s="15"/>
      <c r="K9" s="15"/>
      <c r="L9" s="14">
        <v>44964</v>
      </c>
      <c r="M9" s="14">
        <v>8174</v>
      </c>
      <c r="N9" s="16">
        <f t="shared" si="2"/>
        <v>0</v>
      </c>
      <c r="O9" s="16"/>
      <c r="P9" s="16"/>
      <c r="Q9" s="16"/>
    </row>
    <row r="10" spans="1:17" s="8" customFormat="1" ht="15.75" x14ac:dyDescent="0.25">
      <c r="A10" s="12">
        <v>3</v>
      </c>
      <c r="B10" s="13" t="s">
        <v>14</v>
      </c>
      <c r="C10" s="14">
        <v>5</v>
      </c>
      <c r="D10" s="14">
        <v>69397</v>
      </c>
      <c r="E10" s="14">
        <v>10898</v>
      </c>
      <c r="F10" s="14">
        <v>1</v>
      </c>
      <c r="G10" s="15">
        <f t="shared" si="1"/>
        <v>5</v>
      </c>
      <c r="H10" s="15">
        <v>5</v>
      </c>
      <c r="I10" s="15"/>
      <c r="J10" s="15"/>
      <c r="K10" s="15"/>
      <c r="L10" s="14">
        <v>69397</v>
      </c>
      <c r="M10" s="14">
        <v>10898</v>
      </c>
      <c r="N10" s="16">
        <f t="shared" si="2"/>
        <v>0</v>
      </c>
      <c r="O10" s="16"/>
      <c r="P10" s="16"/>
      <c r="Q10" s="16"/>
    </row>
    <row r="11" spans="1:17" s="8" customFormat="1" ht="15.75" x14ac:dyDescent="0.25">
      <c r="A11" s="12">
        <v>4</v>
      </c>
      <c r="B11" s="13" t="s">
        <v>15</v>
      </c>
      <c r="C11" s="14">
        <v>2</v>
      </c>
      <c r="D11" s="14">
        <v>14054</v>
      </c>
      <c r="E11" s="14">
        <v>2402</v>
      </c>
      <c r="F11" s="14">
        <v>1</v>
      </c>
      <c r="G11" s="15">
        <f t="shared" si="1"/>
        <v>2</v>
      </c>
      <c r="H11" s="15">
        <v>2</v>
      </c>
      <c r="I11" s="16"/>
      <c r="J11" s="15"/>
      <c r="K11" s="15"/>
      <c r="L11" s="14">
        <v>14054</v>
      </c>
      <c r="M11" s="14">
        <v>2402</v>
      </c>
      <c r="N11" s="16">
        <f t="shared" si="2"/>
        <v>0</v>
      </c>
      <c r="O11" s="16"/>
      <c r="P11" s="16"/>
      <c r="Q11" s="16"/>
    </row>
    <row r="12" spans="1:17" s="8" customFormat="1" ht="31.5" x14ac:dyDescent="0.25">
      <c r="A12" s="12">
        <v>5</v>
      </c>
      <c r="B12" s="13" t="s">
        <v>16</v>
      </c>
      <c r="C12" s="14">
        <v>66</v>
      </c>
      <c r="D12" s="14">
        <v>92456</v>
      </c>
      <c r="E12" s="14">
        <v>25569.32</v>
      </c>
      <c r="F12" s="14">
        <v>9</v>
      </c>
      <c r="G12" s="15">
        <f t="shared" si="1"/>
        <v>58</v>
      </c>
      <c r="H12" s="17">
        <v>56</v>
      </c>
      <c r="I12" s="15"/>
      <c r="J12" s="15">
        <v>2</v>
      </c>
      <c r="K12" s="15"/>
      <c r="L12" s="16">
        <v>87198</v>
      </c>
      <c r="M12" s="16">
        <v>24820.32</v>
      </c>
      <c r="N12" s="16">
        <f t="shared" si="2"/>
        <v>8</v>
      </c>
      <c r="O12" s="16">
        <v>8</v>
      </c>
      <c r="P12" s="16">
        <f t="shared" ref="P12:P65" si="3">O12</f>
        <v>8</v>
      </c>
      <c r="Q12" s="16">
        <f t="shared" ref="Q12:Q47" si="4">O12</f>
        <v>8</v>
      </c>
    </row>
    <row r="13" spans="1:17" s="8" customFormat="1" ht="15.75" x14ac:dyDescent="0.25">
      <c r="A13" s="12">
        <v>6</v>
      </c>
      <c r="B13" s="13" t="s">
        <v>72</v>
      </c>
      <c r="C13" s="14">
        <v>2</v>
      </c>
      <c r="D13" s="14">
        <v>914</v>
      </c>
      <c r="E13" s="14">
        <v>413</v>
      </c>
      <c r="F13" s="14">
        <v>2</v>
      </c>
      <c r="G13" s="15">
        <f t="shared" si="1"/>
        <v>2</v>
      </c>
      <c r="H13" s="15">
        <v>2</v>
      </c>
      <c r="I13" s="15"/>
      <c r="J13" s="15"/>
      <c r="K13" s="15"/>
      <c r="L13" s="4">
        <v>914</v>
      </c>
      <c r="M13" s="4">
        <v>413</v>
      </c>
      <c r="N13" s="16">
        <f t="shared" si="2"/>
        <v>0</v>
      </c>
      <c r="O13" s="16">
        <f t="shared" ref="O13:O18" si="5">C13</f>
        <v>2</v>
      </c>
      <c r="P13" s="16">
        <f t="shared" si="3"/>
        <v>2</v>
      </c>
      <c r="Q13" s="16">
        <f t="shared" si="4"/>
        <v>2</v>
      </c>
    </row>
    <row r="14" spans="1:17" s="8" customFormat="1" ht="31.5" x14ac:dyDescent="0.25">
      <c r="A14" s="12">
        <v>7</v>
      </c>
      <c r="B14" s="13" t="s">
        <v>17</v>
      </c>
      <c r="C14" s="14">
        <v>3</v>
      </c>
      <c r="D14" s="14">
        <v>76622.399999999994</v>
      </c>
      <c r="E14" s="14">
        <v>17872</v>
      </c>
      <c r="F14" s="14">
        <v>0</v>
      </c>
      <c r="G14" s="15">
        <f t="shared" si="1"/>
        <v>3</v>
      </c>
      <c r="H14" s="15">
        <v>3</v>
      </c>
      <c r="I14" s="15"/>
      <c r="J14" s="15"/>
      <c r="K14" s="15"/>
      <c r="L14" s="14">
        <v>76622.399999999994</v>
      </c>
      <c r="M14" s="14">
        <v>17872</v>
      </c>
      <c r="N14" s="16">
        <f t="shared" si="2"/>
        <v>0</v>
      </c>
      <c r="O14" s="16">
        <f t="shared" si="5"/>
        <v>3</v>
      </c>
      <c r="P14" s="16">
        <f t="shared" si="3"/>
        <v>3</v>
      </c>
      <c r="Q14" s="16">
        <f t="shared" si="4"/>
        <v>3</v>
      </c>
    </row>
    <row r="15" spans="1:17" s="8" customFormat="1" ht="15.75" x14ac:dyDescent="0.25">
      <c r="A15" s="12">
        <v>8</v>
      </c>
      <c r="B15" s="13" t="s">
        <v>18</v>
      </c>
      <c r="C15" s="14">
        <v>1</v>
      </c>
      <c r="D15" s="3">
        <v>3120</v>
      </c>
      <c r="E15" s="3">
        <v>720</v>
      </c>
      <c r="F15" s="3">
        <v>0</v>
      </c>
      <c r="G15" s="15">
        <f t="shared" si="1"/>
        <v>1</v>
      </c>
      <c r="H15" s="15">
        <v>1</v>
      </c>
      <c r="I15" s="15"/>
      <c r="J15" s="15"/>
      <c r="K15" s="15"/>
      <c r="L15" s="3">
        <v>3120</v>
      </c>
      <c r="M15" s="3">
        <v>720</v>
      </c>
      <c r="N15" s="16">
        <f t="shared" si="2"/>
        <v>0</v>
      </c>
      <c r="O15" s="16">
        <f t="shared" si="5"/>
        <v>1</v>
      </c>
      <c r="P15" s="16">
        <f t="shared" si="3"/>
        <v>1</v>
      </c>
      <c r="Q15" s="16">
        <f t="shared" si="4"/>
        <v>1</v>
      </c>
    </row>
    <row r="16" spans="1:17" s="8" customFormat="1" ht="15.75" x14ac:dyDescent="0.25">
      <c r="A16" s="12">
        <v>9</v>
      </c>
      <c r="B16" s="13" t="s">
        <v>19</v>
      </c>
      <c r="C16" s="14">
        <v>2</v>
      </c>
      <c r="D16" s="14">
        <v>3772</v>
      </c>
      <c r="E16" s="14">
        <v>1588</v>
      </c>
      <c r="F16" s="14">
        <v>0</v>
      </c>
      <c r="G16" s="15">
        <f t="shared" si="1"/>
        <v>1</v>
      </c>
      <c r="H16" s="15">
        <v>1</v>
      </c>
      <c r="I16" s="15"/>
      <c r="J16" s="15"/>
      <c r="K16" s="15"/>
      <c r="L16" s="3">
        <v>2909</v>
      </c>
      <c r="M16" s="3">
        <v>1225</v>
      </c>
      <c r="N16" s="16">
        <f t="shared" si="2"/>
        <v>1</v>
      </c>
      <c r="O16" s="16">
        <f t="shared" si="5"/>
        <v>2</v>
      </c>
      <c r="P16" s="16">
        <f t="shared" si="3"/>
        <v>2</v>
      </c>
      <c r="Q16" s="16">
        <f t="shared" si="4"/>
        <v>2</v>
      </c>
    </row>
    <row r="17" spans="1:17" s="8" customFormat="1" ht="15.75" x14ac:dyDescent="0.25">
      <c r="A17" s="12">
        <v>10</v>
      </c>
      <c r="B17" s="13" t="s">
        <v>20</v>
      </c>
      <c r="C17" s="14">
        <v>1</v>
      </c>
      <c r="D17" s="5">
        <v>1753</v>
      </c>
      <c r="E17" s="5">
        <v>1348</v>
      </c>
      <c r="F17" s="5">
        <v>1</v>
      </c>
      <c r="G17" s="15">
        <f t="shared" si="1"/>
        <v>1</v>
      </c>
      <c r="H17" s="15">
        <v>1</v>
      </c>
      <c r="I17" s="15"/>
      <c r="J17" s="15"/>
      <c r="K17" s="15"/>
      <c r="L17" s="5">
        <v>1753</v>
      </c>
      <c r="M17" s="5">
        <v>1348</v>
      </c>
      <c r="N17" s="16">
        <f t="shared" si="2"/>
        <v>0</v>
      </c>
      <c r="O17" s="16">
        <f t="shared" si="5"/>
        <v>1</v>
      </c>
      <c r="P17" s="16">
        <f t="shared" si="3"/>
        <v>1</v>
      </c>
      <c r="Q17" s="16">
        <f t="shared" si="4"/>
        <v>1</v>
      </c>
    </row>
    <row r="18" spans="1:17" s="8" customFormat="1" ht="15.75" x14ac:dyDescent="0.25">
      <c r="A18" s="12">
        <v>11</v>
      </c>
      <c r="B18" s="13" t="s">
        <v>73</v>
      </c>
      <c r="C18" s="14">
        <v>2</v>
      </c>
      <c r="D18" s="14">
        <v>3177</v>
      </c>
      <c r="E18" s="14">
        <v>1156.48</v>
      </c>
      <c r="F18" s="14">
        <v>0</v>
      </c>
      <c r="G18" s="15">
        <f t="shared" si="1"/>
        <v>2</v>
      </c>
      <c r="H18" s="15">
        <v>2</v>
      </c>
      <c r="I18" s="15"/>
      <c r="J18" s="15"/>
      <c r="K18" s="15"/>
      <c r="L18" s="14">
        <v>3177</v>
      </c>
      <c r="M18" s="14">
        <v>1156.48</v>
      </c>
      <c r="N18" s="16">
        <f t="shared" si="2"/>
        <v>0</v>
      </c>
      <c r="O18" s="16">
        <f t="shared" si="5"/>
        <v>2</v>
      </c>
      <c r="P18" s="16">
        <f t="shared" si="3"/>
        <v>2</v>
      </c>
      <c r="Q18" s="16">
        <f t="shared" si="4"/>
        <v>2</v>
      </c>
    </row>
    <row r="19" spans="1:17" s="8" customFormat="1" ht="31.5" x14ac:dyDescent="0.25">
      <c r="A19" s="12">
        <v>12</v>
      </c>
      <c r="B19" s="13" t="s">
        <v>21</v>
      </c>
      <c r="C19" s="14">
        <v>47</v>
      </c>
      <c r="D19" s="14">
        <f>671340.6+1804</f>
        <v>673144.6</v>
      </c>
      <c r="E19" s="14">
        <f>73391+1331</f>
        <v>74722</v>
      </c>
      <c r="F19" s="14">
        <v>12</v>
      </c>
      <c r="G19" s="15">
        <f t="shared" si="1"/>
        <v>46</v>
      </c>
      <c r="H19" s="15">
        <v>33</v>
      </c>
      <c r="I19" s="15"/>
      <c r="J19" s="15">
        <v>13</v>
      </c>
      <c r="K19" s="15"/>
      <c r="L19" s="16">
        <f>D19-1804</f>
        <v>671340.6</v>
      </c>
      <c r="M19" s="16">
        <f>E19-1331</f>
        <v>73391</v>
      </c>
      <c r="N19" s="16">
        <f t="shared" si="2"/>
        <v>1</v>
      </c>
      <c r="O19" s="15">
        <v>1</v>
      </c>
      <c r="P19" s="16">
        <f t="shared" si="3"/>
        <v>1</v>
      </c>
      <c r="Q19" s="16">
        <f t="shared" si="4"/>
        <v>1</v>
      </c>
    </row>
    <row r="20" spans="1:17" s="8" customFormat="1" ht="15.75" x14ac:dyDescent="0.25">
      <c r="A20" s="12">
        <v>13</v>
      </c>
      <c r="B20" s="13" t="s">
        <v>22</v>
      </c>
      <c r="C20" s="14">
        <f>174+10</f>
        <v>184</v>
      </c>
      <c r="D20" s="14">
        <v>715357.6</v>
      </c>
      <c r="E20" s="14">
        <v>187133.51000000004</v>
      </c>
      <c r="F20" s="14">
        <v>58</v>
      </c>
      <c r="G20" s="15">
        <f t="shared" si="1"/>
        <v>0</v>
      </c>
      <c r="H20" s="15"/>
      <c r="I20" s="15"/>
      <c r="J20" s="15"/>
      <c r="K20" s="15"/>
      <c r="L20" s="15"/>
      <c r="M20" s="15"/>
      <c r="N20" s="16">
        <f t="shared" si="2"/>
        <v>184</v>
      </c>
      <c r="O20" s="16">
        <f>C20</f>
        <v>184</v>
      </c>
      <c r="P20" s="16">
        <f t="shared" si="3"/>
        <v>184</v>
      </c>
      <c r="Q20" s="16">
        <f t="shared" si="4"/>
        <v>184</v>
      </c>
    </row>
    <row r="21" spans="1:17" s="8" customFormat="1" ht="31.5" x14ac:dyDescent="0.25">
      <c r="A21" s="12">
        <v>14</v>
      </c>
      <c r="B21" s="13" t="s">
        <v>23</v>
      </c>
      <c r="C21" s="14">
        <v>2</v>
      </c>
      <c r="D21" s="14">
        <v>2554.6999999999998</v>
      </c>
      <c r="E21" s="14">
        <v>1685</v>
      </c>
      <c r="F21" s="14">
        <v>0</v>
      </c>
      <c r="G21" s="15">
        <f t="shared" si="1"/>
        <v>2</v>
      </c>
      <c r="H21" s="15">
        <v>2</v>
      </c>
      <c r="I21" s="15"/>
      <c r="J21" s="15"/>
      <c r="K21" s="15"/>
      <c r="L21" s="14">
        <v>2554.6999999999998</v>
      </c>
      <c r="M21" s="14">
        <v>1685</v>
      </c>
      <c r="N21" s="16">
        <f t="shared" si="2"/>
        <v>0</v>
      </c>
      <c r="O21" s="16">
        <f>C21</f>
        <v>2</v>
      </c>
      <c r="P21" s="16">
        <f t="shared" si="3"/>
        <v>2</v>
      </c>
      <c r="Q21" s="16">
        <f t="shared" si="4"/>
        <v>2</v>
      </c>
    </row>
    <row r="22" spans="1:17" s="8" customFormat="1" ht="15.75" x14ac:dyDescent="0.25">
      <c r="A22" s="12">
        <v>15</v>
      </c>
      <c r="B22" s="13" t="s">
        <v>24</v>
      </c>
      <c r="C22" s="14">
        <v>2</v>
      </c>
      <c r="D22" s="14">
        <v>1770</v>
      </c>
      <c r="E22" s="14">
        <v>906.1</v>
      </c>
      <c r="F22" s="14">
        <v>0</v>
      </c>
      <c r="G22" s="15">
        <f t="shared" si="1"/>
        <v>2</v>
      </c>
      <c r="H22" s="15">
        <v>2</v>
      </c>
      <c r="I22" s="15"/>
      <c r="J22" s="15"/>
      <c r="K22" s="15"/>
      <c r="L22" s="14">
        <v>1770</v>
      </c>
      <c r="M22" s="14">
        <v>906.1</v>
      </c>
      <c r="N22" s="16">
        <f t="shared" si="2"/>
        <v>0</v>
      </c>
      <c r="O22" s="16">
        <f>C22</f>
        <v>2</v>
      </c>
      <c r="P22" s="16">
        <f t="shared" si="3"/>
        <v>2</v>
      </c>
      <c r="Q22" s="16">
        <f t="shared" si="4"/>
        <v>2</v>
      </c>
    </row>
    <row r="23" spans="1:17" s="8" customFormat="1" ht="15.75" x14ac:dyDescent="0.25">
      <c r="A23" s="12">
        <v>16</v>
      </c>
      <c r="B23" s="13" t="s">
        <v>25</v>
      </c>
      <c r="C23" s="14">
        <v>3</v>
      </c>
      <c r="D23" s="14">
        <v>2471</v>
      </c>
      <c r="E23" s="14">
        <v>898.59999999999991</v>
      </c>
      <c r="F23" s="14">
        <v>1</v>
      </c>
      <c r="G23" s="15">
        <f t="shared" si="1"/>
        <v>1</v>
      </c>
      <c r="H23" s="17">
        <v>1</v>
      </c>
      <c r="I23" s="15"/>
      <c r="J23" s="15"/>
      <c r="K23" s="15"/>
      <c r="L23" s="3">
        <v>1240</v>
      </c>
      <c r="M23" s="3">
        <v>429</v>
      </c>
      <c r="N23" s="16">
        <f t="shared" si="2"/>
        <v>2</v>
      </c>
      <c r="O23" s="16">
        <v>2</v>
      </c>
      <c r="P23" s="16">
        <f t="shared" si="3"/>
        <v>2</v>
      </c>
      <c r="Q23" s="16">
        <f t="shared" si="4"/>
        <v>2</v>
      </c>
    </row>
    <row r="24" spans="1:17" s="8" customFormat="1" ht="31.5" x14ac:dyDescent="0.25">
      <c r="A24" s="12">
        <v>17</v>
      </c>
      <c r="B24" s="13" t="s">
        <v>74</v>
      </c>
      <c r="C24" s="14">
        <v>9</v>
      </c>
      <c r="D24" s="14">
        <v>136435.1</v>
      </c>
      <c r="E24" s="14">
        <v>40008.6</v>
      </c>
      <c r="F24" s="14">
        <v>0</v>
      </c>
      <c r="G24" s="15">
        <f t="shared" si="1"/>
        <v>8</v>
      </c>
      <c r="H24" s="15">
        <v>6</v>
      </c>
      <c r="I24" s="15"/>
      <c r="J24" s="15">
        <v>2</v>
      </c>
      <c r="K24" s="15"/>
      <c r="L24" s="16">
        <f>136435.1-732</f>
        <v>135703.1</v>
      </c>
      <c r="M24" s="16">
        <f>40008.6-632</f>
        <v>39376.6</v>
      </c>
      <c r="N24" s="16">
        <f t="shared" si="2"/>
        <v>1</v>
      </c>
      <c r="O24" s="15"/>
      <c r="P24" s="16">
        <f t="shared" si="3"/>
        <v>0</v>
      </c>
      <c r="Q24" s="16">
        <f t="shared" si="4"/>
        <v>0</v>
      </c>
    </row>
    <row r="25" spans="1:17" s="8" customFormat="1" ht="31.5" x14ac:dyDescent="0.25">
      <c r="A25" s="12">
        <v>18</v>
      </c>
      <c r="B25" s="13" t="s">
        <v>75</v>
      </c>
      <c r="C25" s="14">
        <v>9</v>
      </c>
      <c r="D25" s="14">
        <v>218703.5</v>
      </c>
      <c r="E25" s="14">
        <v>20823.900000000001</v>
      </c>
      <c r="F25" s="14">
        <v>3</v>
      </c>
      <c r="G25" s="15">
        <f t="shared" si="1"/>
        <v>9</v>
      </c>
      <c r="H25" s="17">
        <v>5</v>
      </c>
      <c r="I25" s="15"/>
      <c r="J25" s="15">
        <v>4</v>
      </c>
      <c r="K25" s="15"/>
      <c r="L25" s="14">
        <v>218703.5</v>
      </c>
      <c r="M25" s="14">
        <v>20823.900000000001</v>
      </c>
      <c r="N25" s="16">
        <f t="shared" si="2"/>
        <v>0</v>
      </c>
      <c r="O25" s="16">
        <f>C25</f>
        <v>9</v>
      </c>
      <c r="P25" s="16">
        <f t="shared" si="3"/>
        <v>9</v>
      </c>
      <c r="Q25" s="16">
        <f t="shared" si="4"/>
        <v>9</v>
      </c>
    </row>
    <row r="26" spans="1:17" s="8" customFormat="1" ht="31.5" x14ac:dyDescent="0.25">
      <c r="A26" s="12">
        <v>19</v>
      </c>
      <c r="B26" s="13" t="s">
        <v>26</v>
      </c>
      <c r="C26" s="14">
        <v>5</v>
      </c>
      <c r="D26" s="14">
        <v>26533</v>
      </c>
      <c r="E26" s="14">
        <v>5139.84</v>
      </c>
      <c r="F26" s="14">
        <v>0</v>
      </c>
      <c r="G26" s="15">
        <f t="shared" si="1"/>
        <v>5</v>
      </c>
      <c r="H26" s="14">
        <v>4</v>
      </c>
      <c r="I26" s="15"/>
      <c r="J26" s="14">
        <v>1</v>
      </c>
      <c r="K26" s="15"/>
      <c r="L26" s="14">
        <v>26533</v>
      </c>
      <c r="M26" s="14">
        <v>5139.84</v>
      </c>
      <c r="N26" s="16">
        <f t="shared" si="2"/>
        <v>0</v>
      </c>
      <c r="O26" s="15">
        <v>0</v>
      </c>
      <c r="P26" s="16">
        <f t="shared" si="3"/>
        <v>0</v>
      </c>
      <c r="Q26" s="16">
        <f t="shared" si="4"/>
        <v>0</v>
      </c>
    </row>
    <row r="27" spans="1:17" s="8" customFormat="1" ht="15.75" x14ac:dyDescent="0.25">
      <c r="A27" s="12">
        <v>20</v>
      </c>
      <c r="B27" s="13" t="s">
        <v>27</v>
      </c>
      <c r="C27" s="14">
        <v>2</v>
      </c>
      <c r="D27" s="14">
        <v>35140</v>
      </c>
      <c r="E27" s="14">
        <v>3959</v>
      </c>
      <c r="F27" s="14">
        <v>2</v>
      </c>
      <c r="G27" s="15">
        <f t="shared" si="1"/>
        <v>2</v>
      </c>
      <c r="H27" s="15">
        <v>2</v>
      </c>
      <c r="I27" s="15"/>
      <c r="J27" s="15"/>
      <c r="K27" s="15"/>
      <c r="L27" s="14">
        <v>35140</v>
      </c>
      <c r="M27" s="14">
        <v>3959</v>
      </c>
      <c r="N27" s="16">
        <f t="shared" si="2"/>
        <v>0</v>
      </c>
      <c r="O27" s="16">
        <f>C27</f>
        <v>2</v>
      </c>
      <c r="P27" s="16">
        <f t="shared" si="3"/>
        <v>2</v>
      </c>
      <c r="Q27" s="16">
        <f t="shared" si="4"/>
        <v>2</v>
      </c>
    </row>
    <row r="28" spans="1:17" s="8" customFormat="1" ht="31.5" x14ac:dyDescent="0.25">
      <c r="A28" s="12">
        <v>21</v>
      </c>
      <c r="B28" s="13" t="s">
        <v>76</v>
      </c>
      <c r="C28" s="14">
        <v>7</v>
      </c>
      <c r="D28" s="14">
        <v>50867.6</v>
      </c>
      <c r="E28" s="14">
        <v>3716.5</v>
      </c>
      <c r="F28" s="14">
        <v>1</v>
      </c>
      <c r="G28" s="15">
        <f t="shared" si="1"/>
        <v>7</v>
      </c>
      <c r="H28" s="15">
        <v>6</v>
      </c>
      <c r="I28" s="15"/>
      <c r="J28" s="15">
        <v>1</v>
      </c>
      <c r="K28" s="15"/>
      <c r="L28" s="14">
        <v>50867.6</v>
      </c>
      <c r="M28" s="14">
        <v>3716.5</v>
      </c>
      <c r="N28" s="16">
        <f t="shared" si="2"/>
        <v>0</v>
      </c>
      <c r="O28" s="16">
        <f t="shared" ref="O28:O47" si="6">C28</f>
        <v>7</v>
      </c>
      <c r="P28" s="16">
        <f t="shared" si="3"/>
        <v>7</v>
      </c>
      <c r="Q28" s="16">
        <f t="shared" si="4"/>
        <v>7</v>
      </c>
    </row>
    <row r="29" spans="1:17" s="8" customFormat="1" ht="31.5" x14ac:dyDescent="0.25">
      <c r="A29" s="12">
        <v>22</v>
      </c>
      <c r="B29" s="13" t="s">
        <v>77</v>
      </c>
      <c r="C29" s="14">
        <v>7</v>
      </c>
      <c r="D29" s="14">
        <f>10519+7110.1</f>
        <v>17629.099999999999</v>
      </c>
      <c r="E29" s="14">
        <f>5708.5+850.2</f>
        <v>6558.7</v>
      </c>
      <c r="F29" s="14">
        <v>0</v>
      </c>
      <c r="G29" s="15">
        <f t="shared" si="1"/>
        <v>5</v>
      </c>
      <c r="H29" s="17">
        <v>4</v>
      </c>
      <c r="I29" s="15"/>
      <c r="J29" s="15">
        <v>1</v>
      </c>
      <c r="K29" s="15"/>
      <c r="L29" s="16">
        <v>8733</v>
      </c>
      <c r="M29" s="16">
        <v>4985</v>
      </c>
      <c r="N29" s="16">
        <f t="shared" si="2"/>
        <v>2</v>
      </c>
      <c r="O29" s="16">
        <v>2</v>
      </c>
      <c r="P29" s="16">
        <f t="shared" si="3"/>
        <v>2</v>
      </c>
      <c r="Q29" s="16">
        <f t="shared" si="4"/>
        <v>2</v>
      </c>
    </row>
    <row r="30" spans="1:17" s="8" customFormat="1" ht="15.75" x14ac:dyDescent="0.25">
      <c r="A30" s="12">
        <v>23</v>
      </c>
      <c r="B30" s="13" t="s">
        <v>28</v>
      </c>
      <c r="C30" s="14">
        <v>1</v>
      </c>
      <c r="D30" s="14">
        <v>59590</v>
      </c>
      <c r="E30" s="14">
        <v>4796</v>
      </c>
      <c r="F30" s="14">
        <v>0</v>
      </c>
      <c r="G30" s="15">
        <f t="shared" si="1"/>
        <v>1</v>
      </c>
      <c r="H30" s="15">
        <v>1</v>
      </c>
      <c r="I30" s="15"/>
      <c r="J30" s="15"/>
      <c r="K30" s="15"/>
      <c r="L30" s="14">
        <v>59590</v>
      </c>
      <c r="M30" s="14">
        <v>4796</v>
      </c>
      <c r="N30" s="16">
        <f t="shared" si="2"/>
        <v>0</v>
      </c>
      <c r="O30" s="16">
        <f t="shared" si="6"/>
        <v>1</v>
      </c>
      <c r="P30" s="16">
        <f t="shared" si="3"/>
        <v>1</v>
      </c>
      <c r="Q30" s="16">
        <f t="shared" si="4"/>
        <v>1</v>
      </c>
    </row>
    <row r="31" spans="1:17" s="8" customFormat="1" ht="15.75" x14ac:dyDescent="0.25">
      <c r="A31" s="12">
        <v>24</v>
      </c>
      <c r="B31" s="13" t="s">
        <v>29</v>
      </c>
      <c r="C31" s="14">
        <v>1</v>
      </c>
      <c r="D31" s="5">
        <v>106110</v>
      </c>
      <c r="E31" s="5">
        <v>6707</v>
      </c>
      <c r="F31" s="5">
        <v>0</v>
      </c>
      <c r="G31" s="15">
        <f t="shared" si="1"/>
        <v>1</v>
      </c>
      <c r="H31" s="15">
        <v>1</v>
      </c>
      <c r="I31" s="15"/>
      <c r="J31" s="15"/>
      <c r="K31" s="15"/>
      <c r="L31" s="5">
        <v>106110</v>
      </c>
      <c r="M31" s="5">
        <v>6707</v>
      </c>
      <c r="N31" s="16">
        <f t="shared" si="2"/>
        <v>0</v>
      </c>
      <c r="O31" s="16">
        <f t="shared" si="6"/>
        <v>1</v>
      </c>
      <c r="P31" s="16">
        <f t="shared" si="3"/>
        <v>1</v>
      </c>
      <c r="Q31" s="16">
        <f t="shared" si="4"/>
        <v>1</v>
      </c>
    </row>
    <row r="32" spans="1:17" s="8" customFormat="1" ht="15.75" x14ac:dyDescent="0.25">
      <c r="A32" s="12">
        <v>25</v>
      </c>
      <c r="B32" s="13" t="s">
        <v>30</v>
      </c>
      <c r="C32" s="14">
        <v>2</v>
      </c>
      <c r="D32" s="5">
        <v>50433</v>
      </c>
      <c r="E32" s="5">
        <v>5140</v>
      </c>
      <c r="F32" s="5">
        <v>0</v>
      </c>
      <c r="G32" s="15">
        <f t="shared" si="1"/>
        <v>2</v>
      </c>
      <c r="H32" s="15">
        <v>1</v>
      </c>
      <c r="I32" s="15"/>
      <c r="J32" s="15">
        <v>1</v>
      </c>
      <c r="K32" s="15"/>
      <c r="L32" s="5">
        <v>50433</v>
      </c>
      <c r="M32" s="5">
        <v>5140</v>
      </c>
      <c r="N32" s="16">
        <f t="shared" si="2"/>
        <v>0</v>
      </c>
      <c r="O32" s="16">
        <f t="shared" si="6"/>
        <v>2</v>
      </c>
      <c r="P32" s="16">
        <f t="shared" si="3"/>
        <v>2</v>
      </c>
      <c r="Q32" s="16">
        <f t="shared" si="4"/>
        <v>2</v>
      </c>
    </row>
    <row r="33" spans="1:17" s="8" customFormat="1" ht="15.75" x14ac:dyDescent="0.25">
      <c r="A33" s="12">
        <v>26</v>
      </c>
      <c r="B33" s="13" t="s">
        <v>31</v>
      </c>
      <c r="C33" s="14">
        <v>1</v>
      </c>
      <c r="D33" s="14">
        <v>560</v>
      </c>
      <c r="E33" s="14">
        <v>637.4</v>
      </c>
      <c r="F33" s="14">
        <v>0</v>
      </c>
      <c r="G33" s="15">
        <f t="shared" si="1"/>
        <v>1</v>
      </c>
      <c r="H33" s="18"/>
      <c r="I33" s="15"/>
      <c r="J33" s="15">
        <v>1</v>
      </c>
      <c r="K33" s="15"/>
      <c r="L33" s="14">
        <v>560</v>
      </c>
      <c r="M33" s="14">
        <v>637.4</v>
      </c>
      <c r="N33" s="16">
        <f t="shared" si="2"/>
        <v>0</v>
      </c>
      <c r="O33" s="16">
        <f t="shared" si="6"/>
        <v>1</v>
      </c>
      <c r="P33" s="16">
        <f t="shared" si="3"/>
        <v>1</v>
      </c>
      <c r="Q33" s="16">
        <f t="shared" si="4"/>
        <v>1</v>
      </c>
    </row>
    <row r="34" spans="1:17" s="8" customFormat="1" ht="15.75" x14ac:dyDescent="0.25">
      <c r="A34" s="12">
        <v>27</v>
      </c>
      <c r="B34" s="13" t="s">
        <v>78</v>
      </c>
      <c r="C34" s="14">
        <v>3</v>
      </c>
      <c r="D34" s="14">
        <v>18946</v>
      </c>
      <c r="E34" s="14">
        <v>2661.69</v>
      </c>
      <c r="F34" s="14">
        <v>0</v>
      </c>
      <c r="G34" s="15">
        <f t="shared" si="1"/>
        <v>2</v>
      </c>
      <c r="H34" s="15">
        <v>2</v>
      </c>
      <c r="I34" s="15"/>
      <c r="J34" s="15"/>
      <c r="K34" s="15"/>
      <c r="L34" s="15">
        <v>17374</v>
      </c>
      <c r="M34" s="15">
        <v>2451.69</v>
      </c>
      <c r="N34" s="16">
        <f t="shared" si="2"/>
        <v>1</v>
      </c>
      <c r="O34" s="16">
        <f t="shared" si="6"/>
        <v>3</v>
      </c>
      <c r="P34" s="16">
        <f t="shared" si="3"/>
        <v>3</v>
      </c>
      <c r="Q34" s="16">
        <f t="shared" si="4"/>
        <v>3</v>
      </c>
    </row>
    <row r="35" spans="1:17" s="8" customFormat="1" ht="15.75" x14ac:dyDescent="0.25">
      <c r="A35" s="12">
        <v>28</v>
      </c>
      <c r="B35" s="13" t="s">
        <v>32</v>
      </c>
      <c r="C35" s="14">
        <v>1</v>
      </c>
      <c r="D35" s="6">
        <v>3030</v>
      </c>
      <c r="E35" s="7">
        <v>530</v>
      </c>
      <c r="F35" s="7">
        <v>0</v>
      </c>
      <c r="G35" s="15">
        <f t="shared" si="1"/>
        <v>1</v>
      </c>
      <c r="H35" s="15">
        <v>1</v>
      </c>
      <c r="I35" s="15"/>
      <c r="J35" s="15"/>
      <c r="K35" s="15"/>
      <c r="L35" s="6">
        <v>3030</v>
      </c>
      <c r="M35" s="7">
        <v>530</v>
      </c>
      <c r="N35" s="16">
        <f t="shared" si="2"/>
        <v>0</v>
      </c>
      <c r="O35" s="16">
        <f t="shared" si="6"/>
        <v>1</v>
      </c>
      <c r="P35" s="16">
        <f t="shared" si="3"/>
        <v>1</v>
      </c>
      <c r="Q35" s="16">
        <f t="shared" si="4"/>
        <v>1</v>
      </c>
    </row>
    <row r="36" spans="1:17" s="8" customFormat="1" ht="15.75" x14ac:dyDescent="0.25">
      <c r="A36" s="12">
        <v>29</v>
      </c>
      <c r="B36" s="13" t="s">
        <v>33</v>
      </c>
      <c r="C36" s="14">
        <v>2</v>
      </c>
      <c r="D36" s="14">
        <v>4780</v>
      </c>
      <c r="E36" s="14">
        <v>604</v>
      </c>
      <c r="F36" s="14">
        <v>2</v>
      </c>
      <c r="G36" s="15">
        <f t="shared" si="1"/>
        <v>1</v>
      </c>
      <c r="H36" s="15">
        <v>1</v>
      </c>
      <c r="I36" s="15"/>
      <c r="J36" s="15"/>
      <c r="K36" s="15"/>
      <c r="L36" s="6">
        <v>4314</v>
      </c>
      <c r="M36" s="7">
        <v>350</v>
      </c>
      <c r="N36" s="16">
        <f t="shared" si="2"/>
        <v>1</v>
      </c>
      <c r="O36" s="16">
        <f t="shared" si="6"/>
        <v>2</v>
      </c>
      <c r="P36" s="16">
        <f t="shared" si="3"/>
        <v>2</v>
      </c>
      <c r="Q36" s="16">
        <f t="shared" si="4"/>
        <v>2</v>
      </c>
    </row>
    <row r="37" spans="1:17" s="8" customFormat="1" ht="15.75" x14ac:dyDescent="0.25">
      <c r="A37" s="12">
        <v>30</v>
      </c>
      <c r="B37" s="13" t="s">
        <v>79</v>
      </c>
      <c r="C37" s="14">
        <v>1</v>
      </c>
      <c r="D37" s="6">
        <v>1056</v>
      </c>
      <c r="E37" s="7">
        <v>506</v>
      </c>
      <c r="F37" s="7">
        <v>0</v>
      </c>
      <c r="G37" s="15">
        <f t="shared" si="1"/>
        <v>1</v>
      </c>
      <c r="H37" s="15">
        <v>1</v>
      </c>
      <c r="I37" s="15"/>
      <c r="J37" s="15"/>
      <c r="K37" s="15"/>
      <c r="L37" s="6">
        <v>1056</v>
      </c>
      <c r="M37" s="7">
        <v>506</v>
      </c>
      <c r="N37" s="16">
        <f t="shared" si="2"/>
        <v>0</v>
      </c>
      <c r="O37" s="16">
        <f t="shared" si="6"/>
        <v>1</v>
      </c>
      <c r="P37" s="16">
        <f t="shared" si="3"/>
        <v>1</v>
      </c>
      <c r="Q37" s="16">
        <f t="shared" si="4"/>
        <v>1</v>
      </c>
    </row>
    <row r="38" spans="1:17" s="8" customFormat="1" ht="15.75" x14ac:dyDescent="0.25">
      <c r="A38" s="12">
        <v>31</v>
      </c>
      <c r="B38" s="13" t="s">
        <v>34</v>
      </c>
      <c r="C38" s="14">
        <v>1</v>
      </c>
      <c r="D38" s="3">
        <v>1200</v>
      </c>
      <c r="E38" s="3">
        <v>221.43</v>
      </c>
      <c r="F38" s="3">
        <v>0</v>
      </c>
      <c r="G38" s="15">
        <f t="shared" si="1"/>
        <v>1</v>
      </c>
      <c r="H38" s="15">
        <v>1</v>
      </c>
      <c r="I38" s="15"/>
      <c r="J38" s="15"/>
      <c r="K38" s="15"/>
      <c r="L38" s="3">
        <v>1200</v>
      </c>
      <c r="M38" s="3">
        <v>221.43</v>
      </c>
      <c r="N38" s="16">
        <f t="shared" si="2"/>
        <v>0</v>
      </c>
      <c r="O38" s="16">
        <f t="shared" si="6"/>
        <v>1</v>
      </c>
      <c r="P38" s="16">
        <f t="shared" si="3"/>
        <v>1</v>
      </c>
      <c r="Q38" s="16">
        <f t="shared" si="4"/>
        <v>1</v>
      </c>
    </row>
    <row r="39" spans="1:17" s="8" customFormat="1" ht="15.75" x14ac:dyDescent="0.25">
      <c r="A39" s="12">
        <v>32</v>
      </c>
      <c r="B39" s="13" t="s">
        <v>80</v>
      </c>
      <c r="C39" s="14">
        <v>4</v>
      </c>
      <c r="D39" s="14">
        <v>58672</v>
      </c>
      <c r="E39" s="14">
        <v>8774</v>
      </c>
      <c r="F39" s="14">
        <v>1</v>
      </c>
      <c r="G39" s="15">
        <f t="shared" si="1"/>
        <v>4</v>
      </c>
      <c r="H39" s="15">
        <v>3</v>
      </c>
      <c r="I39" s="15"/>
      <c r="J39" s="15">
        <v>1</v>
      </c>
      <c r="K39" s="15"/>
      <c r="L39" s="14">
        <v>58672</v>
      </c>
      <c r="M39" s="14">
        <v>8774</v>
      </c>
      <c r="N39" s="16">
        <f t="shared" si="2"/>
        <v>0</v>
      </c>
      <c r="O39" s="16">
        <f t="shared" si="6"/>
        <v>4</v>
      </c>
      <c r="P39" s="16">
        <f t="shared" si="3"/>
        <v>4</v>
      </c>
      <c r="Q39" s="16">
        <f t="shared" si="4"/>
        <v>4</v>
      </c>
    </row>
    <row r="40" spans="1:17" s="8" customFormat="1" ht="15.75" x14ac:dyDescent="0.25">
      <c r="A40" s="12">
        <v>33</v>
      </c>
      <c r="B40" s="13" t="s">
        <v>35</v>
      </c>
      <c r="C40" s="14">
        <v>1</v>
      </c>
      <c r="D40" s="14">
        <v>3710</v>
      </c>
      <c r="E40" s="14">
        <v>893.5</v>
      </c>
      <c r="F40" s="14">
        <v>1</v>
      </c>
      <c r="G40" s="15">
        <f t="shared" si="1"/>
        <v>1</v>
      </c>
      <c r="H40" s="15">
        <v>1</v>
      </c>
      <c r="I40" s="15"/>
      <c r="J40" s="15"/>
      <c r="K40" s="15"/>
      <c r="L40" s="14">
        <v>3710</v>
      </c>
      <c r="M40" s="14">
        <v>893.5</v>
      </c>
      <c r="N40" s="16">
        <f t="shared" si="2"/>
        <v>0</v>
      </c>
      <c r="O40" s="16">
        <f t="shared" si="6"/>
        <v>1</v>
      </c>
      <c r="P40" s="16">
        <f t="shared" si="3"/>
        <v>1</v>
      </c>
      <c r="Q40" s="16">
        <f t="shared" si="4"/>
        <v>1</v>
      </c>
    </row>
    <row r="41" spans="1:17" s="8" customFormat="1" ht="15.75" x14ac:dyDescent="0.25">
      <c r="A41" s="12">
        <v>34</v>
      </c>
      <c r="B41" s="13" t="s">
        <v>36</v>
      </c>
      <c r="C41" s="14">
        <v>1</v>
      </c>
      <c r="D41" s="14">
        <v>2000</v>
      </c>
      <c r="E41" s="14">
        <v>754</v>
      </c>
      <c r="F41" s="14">
        <v>0</v>
      </c>
      <c r="G41" s="15">
        <f t="shared" si="1"/>
        <v>1</v>
      </c>
      <c r="H41" s="15">
        <v>1</v>
      </c>
      <c r="I41" s="15"/>
      <c r="J41" s="15"/>
      <c r="K41" s="15"/>
      <c r="L41" s="14">
        <v>2000</v>
      </c>
      <c r="M41" s="14">
        <v>754</v>
      </c>
      <c r="N41" s="16">
        <f t="shared" si="2"/>
        <v>0</v>
      </c>
      <c r="O41" s="16">
        <f t="shared" si="6"/>
        <v>1</v>
      </c>
      <c r="P41" s="16">
        <f t="shared" si="3"/>
        <v>1</v>
      </c>
      <c r="Q41" s="16">
        <f t="shared" si="4"/>
        <v>1</v>
      </c>
    </row>
    <row r="42" spans="1:17" s="8" customFormat="1" ht="15.75" x14ac:dyDescent="0.25">
      <c r="A42" s="12">
        <v>35</v>
      </c>
      <c r="B42" s="13" t="s">
        <v>37</v>
      </c>
      <c r="C42" s="14">
        <v>1</v>
      </c>
      <c r="D42" s="6">
        <v>297</v>
      </c>
      <c r="E42" s="7">
        <v>178.51</v>
      </c>
      <c r="F42" s="7">
        <v>0</v>
      </c>
      <c r="G42" s="15">
        <f t="shared" si="1"/>
        <v>1</v>
      </c>
      <c r="H42" s="15">
        <v>1</v>
      </c>
      <c r="I42" s="15"/>
      <c r="J42" s="15"/>
      <c r="K42" s="15"/>
      <c r="L42" s="6">
        <v>297</v>
      </c>
      <c r="M42" s="7">
        <v>178.51</v>
      </c>
      <c r="N42" s="16">
        <f t="shared" si="2"/>
        <v>0</v>
      </c>
      <c r="O42" s="16">
        <f t="shared" si="6"/>
        <v>1</v>
      </c>
      <c r="P42" s="16">
        <f t="shared" si="3"/>
        <v>1</v>
      </c>
      <c r="Q42" s="16">
        <f t="shared" si="4"/>
        <v>1</v>
      </c>
    </row>
    <row r="43" spans="1:17" s="8" customFormat="1" ht="15.75" x14ac:dyDescent="0.25">
      <c r="A43" s="12">
        <v>36</v>
      </c>
      <c r="B43" s="13" t="s">
        <v>38</v>
      </c>
      <c r="C43" s="14">
        <v>1</v>
      </c>
      <c r="D43" s="3">
        <v>680</v>
      </c>
      <c r="E43" s="3">
        <v>529</v>
      </c>
      <c r="F43" s="3">
        <v>0</v>
      </c>
      <c r="G43" s="15">
        <f t="shared" si="1"/>
        <v>1</v>
      </c>
      <c r="H43" s="15">
        <v>1</v>
      </c>
      <c r="I43" s="15"/>
      <c r="J43" s="15"/>
      <c r="K43" s="15"/>
      <c r="L43" s="3">
        <v>680</v>
      </c>
      <c r="M43" s="3">
        <v>529</v>
      </c>
      <c r="N43" s="16">
        <f t="shared" si="2"/>
        <v>0</v>
      </c>
      <c r="O43" s="16">
        <f t="shared" si="6"/>
        <v>1</v>
      </c>
      <c r="P43" s="16">
        <f t="shared" si="3"/>
        <v>1</v>
      </c>
      <c r="Q43" s="16">
        <f t="shared" si="4"/>
        <v>1</v>
      </c>
    </row>
    <row r="44" spans="1:17" s="8" customFormat="1" ht="31.5" x14ac:dyDescent="0.25">
      <c r="A44" s="12">
        <v>37</v>
      </c>
      <c r="B44" s="13" t="s">
        <v>39</v>
      </c>
      <c r="C44" s="14">
        <v>3</v>
      </c>
      <c r="D44" s="14">
        <v>3131</v>
      </c>
      <c r="E44" s="14">
        <v>1150</v>
      </c>
      <c r="F44" s="14">
        <v>1</v>
      </c>
      <c r="G44" s="15">
        <f t="shared" si="1"/>
        <v>2</v>
      </c>
      <c r="H44" s="15">
        <v>2</v>
      </c>
      <c r="I44" s="15"/>
      <c r="J44" s="15"/>
      <c r="K44" s="15"/>
      <c r="L44" s="15">
        <v>2128</v>
      </c>
      <c r="M44" s="15">
        <v>795</v>
      </c>
      <c r="N44" s="16">
        <f t="shared" si="2"/>
        <v>1</v>
      </c>
      <c r="O44" s="16">
        <f t="shared" si="6"/>
        <v>3</v>
      </c>
      <c r="P44" s="16">
        <f t="shared" si="3"/>
        <v>3</v>
      </c>
      <c r="Q44" s="16">
        <f t="shared" si="4"/>
        <v>3</v>
      </c>
    </row>
    <row r="45" spans="1:17" s="8" customFormat="1" ht="15.75" x14ac:dyDescent="0.25">
      <c r="A45" s="12">
        <v>38</v>
      </c>
      <c r="B45" s="13" t="s">
        <v>40</v>
      </c>
      <c r="C45" s="14">
        <v>1</v>
      </c>
      <c r="D45" s="5">
        <v>469</v>
      </c>
      <c r="E45" s="5">
        <v>380</v>
      </c>
      <c r="F45" s="5">
        <v>0</v>
      </c>
      <c r="G45" s="15">
        <f t="shared" si="1"/>
        <v>1</v>
      </c>
      <c r="H45" s="15">
        <v>1</v>
      </c>
      <c r="I45" s="15"/>
      <c r="J45" s="15"/>
      <c r="K45" s="15"/>
      <c r="L45" s="5">
        <v>469</v>
      </c>
      <c r="M45" s="5">
        <v>380</v>
      </c>
      <c r="N45" s="16">
        <f t="shared" si="2"/>
        <v>0</v>
      </c>
      <c r="O45" s="16">
        <f t="shared" si="6"/>
        <v>1</v>
      </c>
      <c r="P45" s="16">
        <f t="shared" si="3"/>
        <v>1</v>
      </c>
      <c r="Q45" s="16">
        <f t="shared" si="4"/>
        <v>1</v>
      </c>
    </row>
    <row r="46" spans="1:17" s="8" customFormat="1" ht="15.75" x14ac:dyDescent="0.25">
      <c r="A46" s="12">
        <v>39</v>
      </c>
      <c r="B46" s="13" t="s">
        <v>41</v>
      </c>
      <c r="C46" s="14">
        <v>1</v>
      </c>
      <c r="D46" s="5">
        <v>724</v>
      </c>
      <c r="E46" s="5">
        <v>446</v>
      </c>
      <c r="F46" s="5">
        <v>0</v>
      </c>
      <c r="G46" s="15">
        <f t="shared" si="1"/>
        <v>1</v>
      </c>
      <c r="H46" s="15">
        <v>1</v>
      </c>
      <c r="I46" s="15"/>
      <c r="J46" s="15"/>
      <c r="K46" s="15"/>
      <c r="L46" s="5">
        <v>724</v>
      </c>
      <c r="M46" s="5">
        <v>446</v>
      </c>
      <c r="N46" s="16">
        <f t="shared" si="2"/>
        <v>0</v>
      </c>
      <c r="O46" s="16">
        <f t="shared" si="6"/>
        <v>1</v>
      </c>
      <c r="P46" s="16">
        <f t="shared" si="3"/>
        <v>1</v>
      </c>
      <c r="Q46" s="16">
        <f t="shared" si="4"/>
        <v>1</v>
      </c>
    </row>
    <row r="47" spans="1:17" s="8" customFormat="1" ht="15.75" x14ac:dyDescent="0.25">
      <c r="A47" s="12">
        <v>40</v>
      </c>
      <c r="B47" s="13" t="s">
        <v>68</v>
      </c>
      <c r="C47" s="14">
        <v>1</v>
      </c>
      <c r="D47" s="5">
        <v>442</v>
      </c>
      <c r="E47" s="5">
        <v>884</v>
      </c>
      <c r="F47" s="5">
        <v>0</v>
      </c>
      <c r="G47" s="15">
        <v>0</v>
      </c>
      <c r="H47" s="15"/>
      <c r="I47" s="15"/>
      <c r="J47" s="15"/>
      <c r="K47" s="15"/>
      <c r="L47" s="5"/>
      <c r="M47" s="5"/>
      <c r="N47" s="16"/>
      <c r="O47" s="16">
        <f t="shared" si="6"/>
        <v>1</v>
      </c>
      <c r="P47" s="16">
        <f t="shared" si="3"/>
        <v>1</v>
      </c>
      <c r="Q47" s="16">
        <f t="shared" si="4"/>
        <v>1</v>
      </c>
    </row>
    <row r="48" spans="1:17" s="20" customFormat="1" ht="15.75" x14ac:dyDescent="0.25">
      <c r="A48" s="28" t="s">
        <v>52</v>
      </c>
      <c r="B48" s="10" t="s">
        <v>42</v>
      </c>
      <c r="C48" s="11">
        <f>SUM(C49:C58)</f>
        <v>1951</v>
      </c>
      <c r="D48" s="11">
        <f>SUM(D49:D58)</f>
        <v>6072975.5500000007</v>
      </c>
      <c r="E48" s="11">
        <f>SUM(E49:E58)</f>
        <v>880332.38</v>
      </c>
      <c r="F48" s="11">
        <f t="shared" ref="F48:Q48" si="7">SUM(F49:F58)</f>
        <v>508</v>
      </c>
      <c r="G48" s="11">
        <f t="shared" si="7"/>
        <v>1867</v>
      </c>
      <c r="H48" s="11">
        <f t="shared" si="7"/>
        <v>1681</v>
      </c>
      <c r="I48" s="11">
        <f t="shared" si="7"/>
        <v>5</v>
      </c>
      <c r="J48" s="11">
        <f t="shared" si="7"/>
        <v>180</v>
      </c>
      <c r="K48" s="11">
        <f t="shared" si="7"/>
        <v>1</v>
      </c>
      <c r="L48" s="11">
        <f t="shared" si="7"/>
        <v>5989043.5500000007</v>
      </c>
      <c r="M48" s="11">
        <f t="shared" si="7"/>
        <v>866599.58999999985</v>
      </c>
      <c r="N48" s="11">
        <f t="shared" si="7"/>
        <v>84</v>
      </c>
      <c r="O48" s="11">
        <f t="shared" si="7"/>
        <v>84</v>
      </c>
      <c r="P48" s="11">
        <f t="shared" si="7"/>
        <v>84</v>
      </c>
      <c r="Q48" s="11">
        <f t="shared" si="7"/>
        <v>84</v>
      </c>
    </row>
    <row r="49" spans="1:17" s="8" customFormat="1" ht="15.75" x14ac:dyDescent="0.25">
      <c r="A49" s="12">
        <v>1</v>
      </c>
      <c r="B49" s="21" t="s">
        <v>43</v>
      </c>
      <c r="C49" s="14">
        <v>170</v>
      </c>
      <c r="D49" s="14">
        <v>398139.73</v>
      </c>
      <c r="E49" s="14">
        <v>75861.489999999991</v>
      </c>
      <c r="F49" s="14">
        <v>77</v>
      </c>
      <c r="G49" s="15">
        <f t="shared" ref="G49:G58" si="8">SUM(H49:K49)</f>
        <v>160</v>
      </c>
      <c r="H49" s="14">
        <v>155</v>
      </c>
      <c r="I49" s="15"/>
      <c r="J49" s="14">
        <v>5</v>
      </c>
      <c r="K49" s="15"/>
      <c r="L49" s="16">
        <v>389948.73</v>
      </c>
      <c r="M49" s="16">
        <v>72888.049999999988</v>
      </c>
      <c r="N49" s="16">
        <f t="shared" si="2"/>
        <v>10</v>
      </c>
      <c r="O49" s="16">
        <f>N49</f>
        <v>10</v>
      </c>
      <c r="P49" s="16">
        <f t="shared" si="3"/>
        <v>10</v>
      </c>
      <c r="Q49" s="16">
        <f t="shared" ref="Q49:Q58" si="9">O49</f>
        <v>10</v>
      </c>
    </row>
    <row r="50" spans="1:17" s="8" customFormat="1" ht="15.75" x14ac:dyDescent="0.25">
      <c r="A50" s="12">
        <v>2</v>
      </c>
      <c r="B50" s="21" t="s">
        <v>44</v>
      </c>
      <c r="C50" s="14">
        <v>135</v>
      </c>
      <c r="D50" s="14">
        <v>567022.42999999993</v>
      </c>
      <c r="E50" s="14">
        <v>60907</v>
      </c>
      <c r="F50" s="14">
        <v>13</v>
      </c>
      <c r="G50" s="15">
        <f t="shared" si="8"/>
        <v>133</v>
      </c>
      <c r="H50" s="14">
        <v>95</v>
      </c>
      <c r="I50" s="15"/>
      <c r="J50" s="14">
        <v>38</v>
      </c>
      <c r="K50" s="15"/>
      <c r="L50" s="16">
        <v>565311.42999999993</v>
      </c>
      <c r="M50" s="16">
        <v>60586</v>
      </c>
      <c r="N50" s="16">
        <f t="shared" si="2"/>
        <v>2</v>
      </c>
      <c r="O50" s="16">
        <f t="shared" ref="O50:O65" si="10">N50</f>
        <v>2</v>
      </c>
      <c r="P50" s="16">
        <f t="shared" si="3"/>
        <v>2</v>
      </c>
      <c r="Q50" s="16">
        <f t="shared" si="9"/>
        <v>2</v>
      </c>
    </row>
    <row r="51" spans="1:17" s="8" customFormat="1" ht="15.75" x14ac:dyDescent="0.25">
      <c r="A51" s="12">
        <v>3</v>
      </c>
      <c r="B51" s="21" t="s">
        <v>45</v>
      </c>
      <c r="C51" s="14">
        <v>204</v>
      </c>
      <c r="D51" s="14">
        <v>480699</v>
      </c>
      <c r="E51" s="14">
        <v>89285.3</v>
      </c>
      <c r="F51" s="14">
        <v>65</v>
      </c>
      <c r="G51" s="15">
        <f t="shared" si="8"/>
        <v>202</v>
      </c>
      <c r="H51" s="14">
        <v>184</v>
      </c>
      <c r="I51" s="16"/>
      <c r="J51" s="14">
        <v>18</v>
      </c>
      <c r="K51" s="15"/>
      <c r="L51" s="16">
        <v>479427</v>
      </c>
      <c r="M51" s="16">
        <v>88968.3</v>
      </c>
      <c r="N51" s="16">
        <f t="shared" si="2"/>
        <v>2</v>
      </c>
      <c r="O51" s="16">
        <f t="shared" si="10"/>
        <v>2</v>
      </c>
      <c r="P51" s="16">
        <f t="shared" si="3"/>
        <v>2</v>
      </c>
      <c r="Q51" s="16">
        <f t="shared" si="9"/>
        <v>2</v>
      </c>
    </row>
    <row r="52" spans="1:17" s="8" customFormat="1" ht="15.75" x14ac:dyDescent="0.25">
      <c r="A52" s="12">
        <v>4</v>
      </c>
      <c r="B52" s="21" t="s">
        <v>63</v>
      </c>
      <c r="C52" s="14">
        <v>5</v>
      </c>
      <c r="D52" s="14">
        <v>25028</v>
      </c>
      <c r="E52" s="14">
        <v>3747.15</v>
      </c>
      <c r="F52" s="14">
        <v>2</v>
      </c>
      <c r="G52" s="15">
        <f t="shared" si="8"/>
        <v>5</v>
      </c>
      <c r="H52" s="14">
        <v>5</v>
      </c>
      <c r="I52" s="15"/>
      <c r="J52" s="15"/>
      <c r="K52" s="15"/>
      <c r="L52" s="14">
        <v>25028</v>
      </c>
      <c r="M52" s="14">
        <v>3747.15</v>
      </c>
      <c r="N52" s="16">
        <f t="shared" si="2"/>
        <v>0</v>
      </c>
      <c r="O52" s="16">
        <f t="shared" si="10"/>
        <v>0</v>
      </c>
      <c r="P52" s="16">
        <f t="shared" si="3"/>
        <v>0</v>
      </c>
      <c r="Q52" s="16">
        <f t="shared" si="9"/>
        <v>0</v>
      </c>
    </row>
    <row r="53" spans="1:17" s="8" customFormat="1" ht="15.75" x14ac:dyDescent="0.25">
      <c r="A53" s="12">
        <v>5</v>
      </c>
      <c r="B53" s="21" t="s">
        <v>46</v>
      </c>
      <c r="C53" s="14">
        <v>186</v>
      </c>
      <c r="D53" s="14">
        <v>681688.5</v>
      </c>
      <c r="E53" s="14">
        <v>92017.4</v>
      </c>
      <c r="F53" s="14">
        <v>19</v>
      </c>
      <c r="G53" s="15">
        <f t="shared" si="8"/>
        <v>169</v>
      </c>
      <c r="H53" s="14">
        <v>135</v>
      </c>
      <c r="I53" s="15"/>
      <c r="J53" s="14">
        <v>33</v>
      </c>
      <c r="K53" s="15">
        <v>1</v>
      </c>
      <c r="L53" s="16">
        <v>666751.5</v>
      </c>
      <c r="M53" s="16">
        <v>87990.3</v>
      </c>
      <c r="N53" s="16">
        <f t="shared" si="2"/>
        <v>17</v>
      </c>
      <c r="O53" s="16">
        <f t="shared" si="10"/>
        <v>17</v>
      </c>
      <c r="P53" s="16">
        <f t="shared" si="3"/>
        <v>17</v>
      </c>
      <c r="Q53" s="16">
        <f t="shared" si="9"/>
        <v>17</v>
      </c>
    </row>
    <row r="54" spans="1:17" s="8" customFormat="1" ht="15.75" x14ac:dyDescent="0.25">
      <c r="A54" s="12">
        <v>6</v>
      </c>
      <c r="B54" s="21" t="s">
        <v>47</v>
      </c>
      <c r="C54" s="14">
        <v>364</v>
      </c>
      <c r="D54" s="14">
        <v>741261.1</v>
      </c>
      <c r="E54" s="14">
        <v>158643.88</v>
      </c>
      <c r="F54" s="14">
        <v>104</v>
      </c>
      <c r="G54" s="15">
        <f t="shared" si="8"/>
        <v>362</v>
      </c>
      <c r="H54" s="14">
        <v>349</v>
      </c>
      <c r="I54" s="15"/>
      <c r="J54" s="14">
        <v>13</v>
      </c>
      <c r="K54" s="15"/>
      <c r="L54" s="16">
        <v>737353.1</v>
      </c>
      <c r="M54" s="16">
        <v>158045.88</v>
      </c>
      <c r="N54" s="16">
        <f t="shared" si="2"/>
        <v>2</v>
      </c>
      <c r="O54" s="16">
        <f t="shared" si="10"/>
        <v>2</v>
      </c>
      <c r="P54" s="16">
        <f t="shared" si="3"/>
        <v>2</v>
      </c>
      <c r="Q54" s="16">
        <f t="shared" si="9"/>
        <v>2</v>
      </c>
    </row>
    <row r="55" spans="1:17" s="8" customFormat="1" ht="15.75" x14ac:dyDescent="0.25">
      <c r="A55" s="12">
        <v>7</v>
      </c>
      <c r="B55" s="21" t="s">
        <v>48</v>
      </c>
      <c r="C55" s="14">
        <v>298</v>
      </c>
      <c r="D55" s="14">
        <v>968244.09</v>
      </c>
      <c r="E55" s="14">
        <v>126320.23999999993</v>
      </c>
      <c r="F55" s="14">
        <v>76</v>
      </c>
      <c r="G55" s="15">
        <f t="shared" si="8"/>
        <v>273</v>
      </c>
      <c r="H55" s="14">
        <v>231</v>
      </c>
      <c r="I55" s="14">
        <v>5</v>
      </c>
      <c r="J55" s="14">
        <v>37</v>
      </c>
      <c r="K55" s="15"/>
      <c r="L55" s="14">
        <v>940942.09</v>
      </c>
      <c r="M55" s="14">
        <v>125540.63999999993</v>
      </c>
      <c r="N55" s="16">
        <f t="shared" si="2"/>
        <v>25</v>
      </c>
      <c r="O55" s="16">
        <f t="shared" si="10"/>
        <v>25</v>
      </c>
      <c r="P55" s="16">
        <f t="shared" si="3"/>
        <v>25</v>
      </c>
      <c r="Q55" s="16">
        <f t="shared" si="9"/>
        <v>25</v>
      </c>
    </row>
    <row r="56" spans="1:17" s="8" customFormat="1" ht="15.75" x14ac:dyDescent="0.25">
      <c r="A56" s="12">
        <v>8</v>
      </c>
      <c r="B56" s="21" t="s">
        <v>49</v>
      </c>
      <c r="C56" s="14">
        <v>360</v>
      </c>
      <c r="D56" s="14">
        <v>1380739.7000000002</v>
      </c>
      <c r="E56" s="14">
        <v>133639.03999999998</v>
      </c>
      <c r="F56" s="14">
        <v>89</v>
      </c>
      <c r="G56" s="15">
        <f t="shared" si="8"/>
        <v>350</v>
      </c>
      <c r="H56" s="14">
        <v>333</v>
      </c>
      <c r="I56" s="16"/>
      <c r="J56" s="14">
        <v>17</v>
      </c>
      <c r="K56" s="15"/>
      <c r="L56" s="16">
        <v>1358346.7000000002</v>
      </c>
      <c r="M56" s="16">
        <v>129712.82999999999</v>
      </c>
      <c r="N56" s="16">
        <f t="shared" si="2"/>
        <v>10</v>
      </c>
      <c r="O56" s="16">
        <f t="shared" si="10"/>
        <v>10</v>
      </c>
      <c r="P56" s="16">
        <f t="shared" si="3"/>
        <v>10</v>
      </c>
      <c r="Q56" s="16">
        <f t="shared" si="9"/>
        <v>10</v>
      </c>
    </row>
    <row r="57" spans="1:17" s="8" customFormat="1" ht="15.75" x14ac:dyDescent="0.25">
      <c r="A57" s="12">
        <v>9</v>
      </c>
      <c r="B57" s="21" t="s">
        <v>50</v>
      </c>
      <c r="C57" s="14">
        <v>160</v>
      </c>
      <c r="D57" s="14">
        <v>632219.19999999995</v>
      </c>
      <c r="E57" s="14">
        <v>96808.239999999991</v>
      </c>
      <c r="F57" s="14">
        <v>26</v>
      </c>
      <c r="G57" s="15">
        <f t="shared" si="8"/>
        <v>151</v>
      </c>
      <c r="H57" s="14">
        <v>132</v>
      </c>
      <c r="I57" s="15"/>
      <c r="J57" s="14">
        <v>19</v>
      </c>
      <c r="K57" s="15"/>
      <c r="L57" s="16">
        <v>631525.69999999995</v>
      </c>
      <c r="M57" s="16">
        <v>97333.239999999991</v>
      </c>
      <c r="N57" s="16">
        <f t="shared" si="2"/>
        <v>9</v>
      </c>
      <c r="O57" s="16">
        <f t="shared" si="10"/>
        <v>9</v>
      </c>
      <c r="P57" s="16">
        <f t="shared" si="3"/>
        <v>9</v>
      </c>
      <c r="Q57" s="16">
        <f t="shared" si="9"/>
        <v>9</v>
      </c>
    </row>
    <row r="58" spans="1:17" s="8" customFormat="1" ht="15.75" x14ac:dyDescent="0.25">
      <c r="A58" s="12">
        <v>10</v>
      </c>
      <c r="B58" s="21" t="s">
        <v>51</v>
      </c>
      <c r="C58" s="14">
        <v>69</v>
      </c>
      <c r="D58" s="14">
        <v>197933.8</v>
      </c>
      <c r="E58" s="14">
        <v>43102.64</v>
      </c>
      <c r="F58" s="14">
        <v>37</v>
      </c>
      <c r="G58" s="15">
        <f t="shared" si="8"/>
        <v>62</v>
      </c>
      <c r="H58" s="14">
        <v>62</v>
      </c>
      <c r="I58" s="15"/>
      <c r="J58" s="15"/>
      <c r="K58" s="15"/>
      <c r="L58" s="14">
        <v>194409.3</v>
      </c>
      <c r="M58" s="14">
        <v>41787.199999999997</v>
      </c>
      <c r="N58" s="16">
        <f t="shared" si="2"/>
        <v>7</v>
      </c>
      <c r="O58" s="16">
        <f t="shared" si="10"/>
        <v>7</v>
      </c>
      <c r="P58" s="16">
        <f t="shared" si="3"/>
        <v>7</v>
      </c>
      <c r="Q58" s="16">
        <f t="shared" si="9"/>
        <v>7</v>
      </c>
    </row>
    <row r="59" spans="1:17" s="20" customFormat="1" ht="24" hidden="1" customHeight="1" x14ac:dyDescent="0.25">
      <c r="A59" s="23" t="s">
        <v>52</v>
      </c>
      <c r="B59" s="10" t="s">
        <v>53</v>
      </c>
      <c r="C59" s="11"/>
      <c r="D59" s="11"/>
      <c r="E59" s="11"/>
      <c r="F59" s="11"/>
      <c r="G59" s="11">
        <f t="shared" ref="G59:Q59" si="11">SUM(G60:G65)</f>
        <v>0</v>
      </c>
      <c r="H59" s="11">
        <f t="shared" si="11"/>
        <v>0</v>
      </c>
      <c r="I59" s="11">
        <f t="shared" si="11"/>
        <v>0</v>
      </c>
      <c r="J59" s="11">
        <f t="shared" si="11"/>
        <v>0</v>
      </c>
      <c r="K59" s="11">
        <f t="shared" si="11"/>
        <v>0</v>
      </c>
      <c r="L59" s="11"/>
      <c r="M59" s="11"/>
      <c r="N59" s="19">
        <f t="shared" si="2"/>
        <v>0</v>
      </c>
      <c r="O59" s="11">
        <f t="shared" si="11"/>
        <v>6</v>
      </c>
      <c r="P59" s="11">
        <f t="shared" si="11"/>
        <v>6</v>
      </c>
      <c r="Q59" s="11">
        <f t="shared" si="11"/>
        <v>6</v>
      </c>
    </row>
    <row r="60" spans="1:17" s="8" customFormat="1" ht="15.75" hidden="1" x14ac:dyDescent="0.25">
      <c r="A60" s="12">
        <v>1</v>
      </c>
      <c r="B60" s="13" t="s">
        <v>54</v>
      </c>
      <c r="C60" s="14">
        <v>1</v>
      </c>
      <c r="D60" s="14">
        <v>1855</v>
      </c>
      <c r="E60" s="14">
        <v>228</v>
      </c>
      <c r="F60" s="14"/>
      <c r="G60" s="15">
        <f t="shared" ref="G60:G65" si="12">SUM(H60:K60)</f>
        <v>0</v>
      </c>
      <c r="H60" s="15"/>
      <c r="I60" s="16"/>
      <c r="J60" s="15"/>
      <c r="K60" s="15"/>
      <c r="L60" s="15"/>
      <c r="M60" s="15"/>
      <c r="N60" s="16">
        <f t="shared" si="2"/>
        <v>1</v>
      </c>
      <c r="O60" s="16">
        <f t="shared" si="10"/>
        <v>1</v>
      </c>
      <c r="P60" s="16">
        <f t="shared" si="3"/>
        <v>1</v>
      </c>
      <c r="Q60" s="16">
        <f t="shared" ref="Q60:Q65" si="13">O60</f>
        <v>1</v>
      </c>
    </row>
    <row r="61" spans="1:17" s="8" customFormat="1" ht="31.5" hidden="1" x14ac:dyDescent="0.25">
      <c r="A61" s="12">
        <v>2</v>
      </c>
      <c r="B61" s="13" t="s">
        <v>55</v>
      </c>
      <c r="C61" s="14">
        <v>1</v>
      </c>
      <c r="D61" s="22"/>
      <c r="E61" s="22"/>
      <c r="F61" s="22"/>
      <c r="G61" s="15">
        <f t="shared" si="12"/>
        <v>0</v>
      </c>
      <c r="H61" s="15"/>
      <c r="I61" s="15"/>
      <c r="J61" s="15"/>
      <c r="K61" s="15"/>
      <c r="L61" s="15"/>
      <c r="M61" s="15"/>
      <c r="N61" s="16">
        <f t="shared" si="2"/>
        <v>1</v>
      </c>
      <c r="O61" s="16">
        <f t="shared" si="10"/>
        <v>1</v>
      </c>
      <c r="P61" s="16">
        <f t="shared" si="3"/>
        <v>1</v>
      </c>
      <c r="Q61" s="16">
        <f t="shared" si="13"/>
        <v>1</v>
      </c>
    </row>
    <row r="62" spans="1:17" s="8" customFormat="1" ht="15.75" hidden="1" x14ac:dyDescent="0.25">
      <c r="A62" s="12">
        <v>3</v>
      </c>
      <c r="B62" s="13" t="s">
        <v>56</v>
      </c>
      <c r="C62" s="14">
        <v>1</v>
      </c>
      <c r="D62" s="14">
        <v>8130</v>
      </c>
      <c r="E62" s="14">
        <v>382</v>
      </c>
      <c r="F62" s="14"/>
      <c r="G62" s="15">
        <f t="shared" si="12"/>
        <v>0</v>
      </c>
      <c r="H62" s="15"/>
      <c r="I62" s="15"/>
      <c r="J62" s="15"/>
      <c r="K62" s="15"/>
      <c r="L62" s="15"/>
      <c r="M62" s="15"/>
      <c r="N62" s="16">
        <f t="shared" si="2"/>
        <v>1</v>
      </c>
      <c r="O62" s="16">
        <f t="shared" si="10"/>
        <v>1</v>
      </c>
      <c r="P62" s="16">
        <f t="shared" si="3"/>
        <v>1</v>
      </c>
      <c r="Q62" s="16">
        <f t="shared" si="13"/>
        <v>1</v>
      </c>
    </row>
    <row r="63" spans="1:17" s="8" customFormat="1" ht="15.75" hidden="1" x14ac:dyDescent="0.25">
      <c r="A63" s="12">
        <v>4</v>
      </c>
      <c r="B63" s="13" t="s">
        <v>57</v>
      </c>
      <c r="C63" s="14">
        <v>1</v>
      </c>
      <c r="D63" s="14">
        <v>5976</v>
      </c>
      <c r="E63" s="14">
        <v>257.25</v>
      </c>
      <c r="F63" s="14"/>
      <c r="G63" s="15">
        <f t="shared" si="12"/>
        <v>0</v>
      </c>
      <c r="H63" s="15"/>
      <c r="I63" s="15"/>
      <c r="J63" s="16"/>
      <c r="K63" s="15"/>
      <c r="L63" s="15"/>
      <c r="M63" s="15"/>
      <c r="N63" s="16">
        <f t="shared" si="2"/>
        <v>1</v>
      </c>
      <c r="O63" s="16">
        <f t="shared" si="10"/>
        <v>1</v>
      </c>
      <c r="P63" s="16">
        <f t="shared" si="3"/>
        <v>1</v>
      </c>
      <c r="Q63" s="16">
        <f t="shared" si="13"/>
        <v>1</v>
      </c>
    </row>
    <row r="64" spans="1:17" s="8" customFormat="1" ht="15.75" hidden="1" x14ac:dyDescent="0.25">
      <c r="A64" s="12">
        <v>5</v>
      </c>
      <c r="B64" s="13" t="s">
        <v>58</v>
      </c>
      <c r="C64" s="14">
        <v>1</v>
      </c>
      <c r="D64" s="14">
        <v>4745</v>
      </c>
      <c r="E64" s="14">
        <v>290</v>
      </c>
      <c r="F64" s="14"/>
      <c r="G64" s="15">
        <f t="shared" si="12"/>
        <v>0</v>
      </c>
      <c r="H64" s="15"/>
      <c r="I64" s="15"/>
      <c r="J64" s="15"/>
      <c r="K64" s="15"/>
      <c r="L64" s="15"/>
      <c r="M64" s="15"/>
      <c r="N64" s="16">
        <f t="shared" si="2"/>
        <v>1</v>
      </c>
      <c r="O64" s="16">
        <f t="shared" si="10"/>
        <v>1</v>
      </c>
      <c r="P64" s="16">
        <f t="shared" si="3"/>
        <v>1</v>
      </c>
      <c r="Q64" s="16">
        <f t="shared" si="13"/>
        <v>1</v>
      </c>
    </row>
    <row r="65" spans="1:17" s="8" customFormat="1" ht="31.5" hidden="1" x14ac:dyDescent="0.25">
      <c r="A65" s="12">
        <v>6</v>
      </c>
      <c r="B65" s="13" t="s">
        <v>59</v>
      </c>
      <c r="C65" s="14">
        <v>1</v>
      </c>
      <c r="D65" s="14">
        <v>2512</v>
      </c>
      <c r="E65" s="14">
        <v>790.3</v>
      </c>
      <c r="F65" s="14"/>
      <c r="G65" s="15">
        <f t="shared" si="12"/>
        <v>0</v>
      </c>
      <c r="H65" s="15"/>
      <c r="I65" s="15"/>
      <c r="J65" s="15"/>
      <c r="K65" s="15"/>
      <c r="L65" s="15"/>
      <c r="M65" s="15"/>
      <c r="N65" s="16">
        <f t="shared" si="2"/>
        <v>1</v>
      </c>
      <c r="O65" s="16">
        <f t="shared" si="10"/>
        <v>1</v>
      </c>
      <c r="P65" s="16">
        <f t="shared" si="3"/>
        <v>1</v>
      </c>
      <c r="Q65" s="16">
        <f t="shared" si="13"/>
        <v>1</v>
      </c>
    </row>
    <row r="66" spans="1:17" s="20" customFormat="1" ht="15.75" x14ac:dyDescent="0.25">
      <c r="A66" s="59" t="s">
        <v>62</v>
      </c>
      <c r="B66" s="59"/>
      <c r="C66" s="19">
        <f t="shared" ref="C66:K66" si="14">C59+C48+C7</f>
        <v>2342</v>
      </c>
      <c r="D66" s="19">
        <f t="shared" si="14"/>
        <v>8584366.1500000022</v>
      </c>
      <c r="E66" s="19">
        <f t="shared" si="14"/>
        <v>1332422.1266666667</v>
      </c>
      <c r="F66" s="19">
        <f t="shared" si="14"/>
        <v>604</v>
      </c>
      <c r="G66" s="19">
        <f t="shared" si="14"/>
        <v>2055</v>
      </c>
      <c r="H66" s="19">
        <f t="shared" si="14"/>
        <v>1842</v>
      </c>
      <c r="I66" s="19">
        <f t="shared" si="14"/>
        <v>5</v>
      </c>
      <c r="J66" s="19">
        <f t="shared" si="14"/>
        <v>207</v>
      </c>
      <c r="K66" s="19">
        <f t="shared" si="14"/>
        <v>1</v>
      </c>
      <c r="L66" s="19"/>
      <c r="M66" s="19"/>
      <c r="N66" s="19">
        <f>N59+N48+N7</f>
        <v>286</v>
      </c>
      <c r="O66" s="19">
        <f>O59+O48+O7</f>
        <v>346</v>
      </c>
      <c r="P66" s="19">
        <f>P59+P48+P7</f>
        <v>346</v>
      </c>
      <c r="Q66" s="19">
        <f>Q59+Q48+Q7</f>
        <v>346</v>
      </c>
    </row>
  </sheetData>
  <mergeCells count="20">
    <mergeCell ref="M5:M6"/>
    <mergeCell ref="E5:E6"/>
    <mergeCell ref="H5:K5"/>
    <mergeCell ref="N5:N6"/>
    <mergeCell ref="O5:Q5"/>
    <mergeCell ref="A66:B66"/>
    <mergeCell ref="A1:Q1"/>
    <mergeCell ref="A2:Q2"/>
    <mergeCell ref="N3:Q3"/>
    <mergeCell ref="A4:A6"/>
    <mergeCell ref="B4:B6"/>
    <mergeCell ref="C4:C6"/>
    <mergeCell ref="G4:K4"/>
    <mergeCell ref="N4:Q4"/>
    <mergeCell ref="G5:G6"/>
    <mergeCell ref="D4:E4"/>
    <mergeCell ref="D5:D6"/>
    <mergeCell ref="L4:M4"/>
    <mergeCell ref="L5:L6"/>
    <mergeCell ref="F4:F6"/>
  </mergeCells>
  <pageMargins left="0.70866141732283505" right="0.118110236220472" top="0.74803149606299202" bottom="0.74803149606299202" header="0.31496062992126" footer="0.31496062992126"/>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workbookViewId="0">
      <selection activeCell="R3" sqref="R3"/>
    </sheetView>
  </sheetViews>
  <sheetFormatPr defaultRowHeight="15" x14ac:dyDescent="0.25"/>
  <cols>
    <col min="1" max="1" width="4.42578125" style="1" bestFit="1" customWidth="1"/>
    <col min="2" max="2" width="24.7109375" style="1" customWidth="1"/>
    <col min="3" max="4" width="13.85546875" style="1" hidden="1" customWidth="1"/>
    <col min="5" max="5" width="2.28515625" style="1" hidden="1" customWidth="1"/>
    <col min="6" max="6" width="11.42578125" style="1" customWidth="1"/>
    <col min="7" max="7" width="13.28515625" style="1" customWidth="1"/>
    <col min="8" max="8" width="8.28515625" style="1" customWidth="1"/>
    <col min="9" max="9" width="11.28515625" style="1" customWidth="1"/>
    <col min="10" max="10" width="12.85546875" style="1" customWidth="1"/>
    <col min="11" max="11" width="12.5703125" style="1" customWidth="1"/>
    <col min="12" max="13" width="10.42578125" style="1" hidden="1" customWidth="1"/>
    <col min="14" max="14" width="7.28515625" style="1" hidden="1" customWidth="1"/>
    <col min="15" max="15" width="13.140625" style="1" hidden="1" customWidth="1"/>
    <col min="16" max="17" width="14.42578125" style="1" hidden="1" customWidth="1"/>
    <col min="18" max="16384" width="9.140625" style="1"/>
  </cols>
  <sheetData>
    <row r="1" spans="1:19" ht="61.5" customHeight="1" x14ac:dyDescent="0.25">
      <c r="A1" s="36" t="s">
        <v>88</v>
      </c>
      <c r="B1" s="36"/>
      <c r="C1" s="36"/>
      <c r="D1" s="36"/>
      <c r="E1" s="36"/>
      <c r="F1" s="36"/>
      <c r="G1" s="36"/>
      <c r="H1" s="36"/>
      <c r="I1" s="36"/>
      <c r="J1" s="36"/>
      <c r="K1" s="36"/>
      <c r="L1" s="36"/>
      <c r="M1" s="36"/>
      <c r="N1" s="36"/>
      <c r="O1" s="36"/>
      <c r="P1" s="36"/>
      <c r="Q1" s="36"/>
    </row>
    <row r="2" spans="1:19" ht="33.75" customHeight="1" x14ac:dyDescent="0.25">
      <c r="A2" s="37" t="s">
        <v>81</v>
      </c>
      <c r="B2" s="37"/>
      <c r="C2" s="37"/>
      <c r="D2" s="37"/>
      <c r="E2" s="37"/>
      <c r="F2" s="37"/>
      <c r="G2" s="37"/>
      <c r="H2" s="37"/>
      <c r="I2" s="37"/>
      <c r="J2" s="37"/>
      <c r="K2" s="37"/>
      <c r="L2" s="37"/>
      <c r="M2" s="37"/>
      <c r="N2" s="37"/>
      <c r="O2" s="37"/>
      <c r="P2" s="37"/>
      <c r="Q2" s="37"/>
    </row>
    <row r="3" spans="1:19" ht="18.75" x14ac:dyDescent="0.25">
      <c r="A3" s="2"/>
      <c r="B3" s="2"/>
      <c r="C3" s="2"/>
      <c r="D3" s="2"/>
      <c r="E3" s="2"/>
      <c r="F3" s="2"/>
      <c r="G3" s="2"/>
      <c r="H3" s="2"/>
      <c r="I3" s="2"/>
      <c r="J3" s="2"/>
      <c r="K3" s="2"/>
      <c r="L3" s="2"/>
      <c r="M3" s="2"/>
      <c r="N3" s="52"/>
      <c r="O3" s="52"/>
      <c r="P3" s="52"/>
      <c r="Q3" s="52"/>
    </row>
    <row r="4" spans="1:19" ht="23.25" customHeight="1" x14ac:dyDescent="0.25">
      <c r="A4" s="39" t="s">
        <v>3</v>
      </c>
      <c r="B4" s="42" t="s">
        <v>82</v>
      </c>
      <c r="C4" s="45" t="s">
        <v>4</v>
      </c>
      <c r="D4" s="51" t="s">
        <v>69</v>
      </c>
      <c r="E4" s="51"/>
      <c r="F4" s="48" t="s">
        <v>6</v>
      </c>
      <c r="G4" s="49"/>
      <c r="H4" s="49"/>
      <c r="I4" s="49"/>
      <c r="J4" s="49"/>
      <c r="K4" s="50"/>
      <c r="L4" s="53" t="s">
        <v>83</v>
      </c>
      <c r="M4" s="53"/>
      <c r="N4" s="54" t="s">
        <v>7</v>
      </c>
      <c r="O4" s="55"/>
      <c r="P4" s="55"/>
      <c r="Q4" s="56"/>
    </row>
    <row r="5" spans="1:19" ht="24" customHeight="1" x14ac:dyDescent="0.25">
      <c r="A5" s="40"/>
      <c r="B5" s="43"/>
      <c r="C5" s="46"/>
      <c r="D5" s="51" t="s">
        <v>65</v>
      </c>
      <c r="E5" s="51" t="s">
        <v>64</v>
      </c>
      <c r="F5" s="42" t="s">
        <v>11</v>
      </c>
      <c r="G5" s="48" t="s">
        <v>5</v>
      </c>
      <c r="H5" s="49"/>
      <c r="I5" s="49"/>
      <c r="J5" s="49"/>
      <c r="K5" s="50"/>
      <c r="L5" s="53" t="s">
        <v>65</v>
      </c>
      <c r="M5" s="53" t="s">
        <v>64</v>
      </c>
      <c r="N5" s="57" t="s">
        <v>11</v>
      </c>
      <c r="O5" s="54" t="s">
        <v>5</v>
      </c>
      <c r="P5" s="55"/>
      <c r="Q5" s="56"/>
    </row>
    <row r="6" spans="1:19" ht="51" x14ac:dyDescent="0.25">
      <c r="A6" s="41"/>
      <c r="B6" s="44"/>
      <c r="C6" s="47"/>
      <c r="D6" s="51"/>
      <c r="E6" s="51"/>
      <c r="F6" s="44"/>
      <c r="G6" s="24" t="s">
        <v>2</v>
      </c>
      <c r="H6" s="24" t="s">
        <v>0</v>
      </c>
      <c r="I6" s="24" t="s">
        <v>1</v>
      </c>
      <c r="J6" s="24" t="s">
        <v>84</v>
      </c>
      <c r="K6" s="24" t="s">
        <v>61</v>
      </c>
      <c r="L6" s="53"/>
      <c r="M6" s="53"/>
      <c r="N6" s="58"/>
      <c r="O6" s="25" t="s">
        <v>8</v>
      </c>
      <c r="P6" s="25" t="s">
        <v>9</v>
      </c>
      <c r="Q6" s="25" t="s">
        <v>10</v>
      </c>
    </row>
    <row r="7" spans="1:19" s="8" customFormat="1" ht="25.5" customHeight="1" x14ac:dyDescent="0.25">
      <c r="A7" s="23" t="s">
        <v>66</v>
      </c>
      <c r="B7" s="10" t="s">
        <v>85</v>
      </c>
      <c r="C7" s="11" t="e">
        <f>SUM(#REF!)</f>
        <v>#REF!</v>
      </c>
      <c r="D7" s="11"/>
      <c r="E7" s="11"/>
      <c r="F7" s="11">
        <v>362</v>
      </c>
      <c r="G7" s="11">
        <v>291</v>
      </c>
      <c r="H7" s="11"/>
      <c r="I7" s="11">
        <v>50</v>
      </c>
      <c r="J7" s="11">
        <v>21</v>
      </c>
      <c r="K7" s="11"/>
      <c r="L7" s="11"/>
      <c r="M7" s="11"/>
      <c r="N7" s="11" t="e">
        <f>SUM(#REF!)</f>
        <v>#REF!</v>
      </c>
      <c r="O7" s="11" t="e">
        <f>SUM(#REF!)</f>
        <v>#REF!</v>
      </c>
      <c r="P7" s="11" t="e">
        <f>SUM(#REF!)</f>
        <v>#REF!</v>
      </c>
      <c r="Q7" s="11" t="e">
        <f>SUM(#REF!)</f>
        <v>#REF!</v>
      </c>
    </row>
    <row r="8" spans="1:19" s="8" customFormat="1" ht="35.25" customHeight="1" x14ac:dyDescent="0.25">
      <c r="A8" s="23"/>
      <c r="B8" s="13" t="s">
        <v>86</v>
      </c>
      <c r="C8" s="11"/>
      <c r="D8" s="11"/>
      <c r="E8" s="11"/>
      <c r="F8" s="14">
        <v>362</v>
      </c>
      <c r="G8" s="14">
        <v>291</v>
      </c>
      <c r="H8" s="14"/>
      <c r="I8" s="14">
        <v>50</v>
      </c>
      <c r="J8" s="14">
        <v>21</v>
      </c>
      <c r="K8" s="14"/>
      <c r="L8" s="11"/>
      <c r="M8" s="11"/>
      <c r="N8" s="11"/>
      <c r="O8" s="11"/>
      <c r="P8" s="11"/>
      <c r="Q8" s="11"/>
    </row>
    <row r="9" spans="1:19" s="20" customFormat="1" ht="24" customHeight="1" x14ac:dyDescent="0.25">
      <c r="A9" s="23" t="s">
        <v>52</v>
      </c>
      <c r="B9" s="10" t="s">
        <v>42</v>
      </c>
      <c r="C9" s="11">
        <f>SUM(C10:C19)</f>
        <v>1951</v>
      </c>
      <c r="D9" s="11"/>
      <c r="E9" s="11"/>
      <c r="F9" s="11">
        <f>SUM(F10:F19)</f>
        <v>1867</v>
      </c>
      <c r="G9" s="11">
        <f t="shared" ref="G9:Q9" si="0">SUM(G10:G19)</f>
        <v>1681</v>
      </c>
      <c r="H9" s="11">
        <f t="shared" si="0"/>
        <v>5</v>
      </c>
      <c r="I9" s="11">
        <f t="shared" si="0"/>
        <v>180</v>
      </c>
      <c r="J9" s="11"/>
      <c r="K9" s="11">
        <f t="shared" si="0"/>
        <v>1</v>
      </c>
      <c r="L9" s="11"/>
      <c r="M9" s="11"/>
      <c r="N9" s="19">
        <f t="shared" ref="N9:N26" si="1">C9-F9</f>
        <v>84</v>
      </c>
      <c r="O9" s="11">
        <f t="shared" si="0"/>
        <v>84</v>
      </c>
      <c r="P9" s="11">
        <f t="shared" si="0"/>
        <v>84</v>
      </c>
      <c r="Q9" s="11">
        <f t="shared" si="0"/>
        <v>84</v>
      </c>
    </row>
    <row r="10" spans="1:19" s="8" customFormat="1" ht="24" customHeight="1" x14ac:dyDescent="0.25">
      <c r="A10" s="12">
        <v>1</v>
      </c>
      <c r="B10" s="21" t="s">
        <v>43</v>
      </c>
      <c r="C10" s="14">
        <v>170</v>
      </c>
      <c r="D10" s="14">
        <v>398139.73</v>
      </c>
      <c r="E10" s="14">
        <v>75861.489999999991</v>
      </c>
      <c r="F10" s="15">
        <f t="shared" ref="F10:F19" si="2">SUM(G10:K10)</f>
        <v>160</v>
      </c>
      <c r="G10" s="14">
        <v>155</v>
      </c>
      <c r="H10" s="15"/>
      <c r="I10" s="14">
        <v>5</v>
      </c>
      <c r="J10" s="14"/>
      <c r="K10" s="15"/>
      <c r="L10" s="16">
        <v>389948.73</v>
      </c>
      <c r="M10" s="16">
        <v>72888.049999999988</v>
      </c>
      <c r="N10" s="16">
        <f t="shared" si="1"/>
        <v>10</v>
      </c>
      <c r="O10" s="16">
        <f>N10</f>
        <v>10</v>
      </c>
      <c r="P10" s="16">
        <f t="shared" ref="P10:P26" si="3">O10</f>
        <v>10</v>
      </c>
      <c r="Q10" s="16">
        <f t="shared" ref="Q10:Q19" si="4">O10</f>
        <v>10</v>
      </c>
      <c r="S10" s="27"/>
    </row>
    <row r="11" spans="1:19" s="8" customFormat="1" ht="24" customHeight="1" x14ac:dyDescent="0.25">
      <c r="A11" s="12">
        <v>2</v>
      </c>
      <c r="B11" s="21" t="s">
        <v>44</v>
      </c>
      <c r="C11" s="14">
        <v>135</v>
      </c>
      <c r="D11" s="14">
        <v>567022.42999999993</v>
      </c>
      <c r="E11" s="14">
        <v>60907</v>
      </c>
      <c r="F11" s="15">
        <f t="shared" si="2"/>
        <v>133</v>
      </c>
      <c r="G11" s="14">
        <v>95</v>
      </c>
      <c r="H11" s="15"/>
      <c r="I11" s="14">
        <v>38</v>
      </c>
      <c r="J11" s="14"/>
      <c r="K11" s="15"/>
      <c r="L11" s="16">
        <v>565311.42999999993</v>
      </c>
      <c r="M11" s="16">
        <v>60586</v>
      </c>
      <c r="N11" s="16">
        <f t="shared" si="1"/>
        <v>2</v>
      </c>
      <c r="O11" s="16">
        <f t="shared" ref="O11:O26" si="5">N11</f>
        <v>2</v>
      </c>
      <c r="P11" s="16">
        <f t="shared" si="3"/>
        <v>2</v>
      </c>
      <c r="Q11" s="16">
        <f t="shared" si="4"/>
        <v>2</v>
      </c>
    </row>
    <row r="12" spans="1:19" s="8" customFormat="1" ht="24" customHeight="1" x14ac:dyDescent="0.25">
      <c r="A12" s="12">
        <v>3</v>
      </c>
      <c r="B12" s="21" t="s">
        <v>45</v>
      </c>
      <c r="C12" s="14">
        <v>204</v>
      </c>
      <c r="D12" s="14">
        <v>480699</v>
      </c>
      <c r="E12" s="14">
        <v>89285.3</v>
      </c>
      <c r="F12" s="15">
        <f t="shared" si="2"/>
        <v>202</v>
      </c>
      <c r="G12" s="14">
        <v>184</v>
      </c>
      <c r="H12" s="16"/>
      <c r="I12" s="14">
        <v>18</v>
      </c>
      <c r="J12" s="14"/>
      <c r="K12" s="15"/>
      <c r="L12" s="16">
        <v>479427</v>
      </c>
      <c r="M12" s="16">
        <v>88968.3</v>
      </c>
      <c r="N12" s="16">
        <f t="shared" si="1"/>
        <v>2</v>
      </c>
      <c r="O12" s="16">
        <f t="shared" si="5"/>
        <v>2</v>
      </c>
      <c r="P12" s="16">
        <f t="shared" si="3"/>
        <v>2</v>
      </c>
      <c r="Q12" s="16">
        <f t="shared" si="4"/>
        <v>2</v>
      </c>
    </row>
    <row r="13" spans="1:19" s="8" customFormat="1" ht="24" customHeight="1" x14ac:dyDescent="0.25">
      <c r="A13" s="12">
        <v>4</v>
      </c>
      <c r="B13" s="21" t="s">
        <v>63</v>
      </c>
      <c r="C13" s="14">
        <v>5</v>
      </c>
      <c r="D13" s="14">
        <v>25028</v>
      </c>
      <c r="E13" s="14">
        <v>3747.15</v>
      </c>
      <c r="F13" s="15">
        <f t="shared" si="2"/>
        <v>5</v>
      </c>
      <c r="G13" s="14">
        <v>5</v>
      </c>
      <c r="H13" s="15"/>
      <c r="I13" s="15"/>
      <c r="J13" s="15"/>
      <c r="K13" s="15"/>
      <c r="L13" s="14">
        <v>25028</v>
      </c>
      <c r="M13" s="14">
        <v>3747.15</v>
      </c>
      <c r="N13" s="16">
        <f t="shared" si="1"/>
        <v>0</v>
      </c>
      <c r="O13" s="16">
        <f t="shared" si="5"/>
        <v>0</v>
      </c>
      <c r="P13" s="16">
        <f t="shared" si="3"/>
        <v>0</v>
      </c>
      <c r="Q13" s="16">
        <f t="shared" si="4"/>
        <v>0</v>
      </c>
    </row>
    <row r="14" spans="1:19" s="8" customFormat="1" ht="24" customHeight="1" x14ac:dyDescent="0.25">
      <c r="A14" s="12">
        <v>5</v>
      </c>
      <c r="B14" s="21" t="s">
        <v>46</v>
      </c>
      <c r="C14" s="14">
        <v>186</v>
      </c>
      <c r="D14" s="14">
        <v>681688.5</v>
      </c>
      <c r="E14" s="14">
        <v>92017.4</v>
      </c>
      <c r="F14" s="15">
        <f t="shared" si="2"/>
        <v>169</v>
      </c>
      <c r="G14" s="14">
        <v>135</v>
      </c>
      <c r="H14" s="15"/>
      <c r="I14" s="14">
        <v>33</v>
      </c>
      <c r="J14" s="14"/>
      <c r="K14" s="15">
        <v>1</v>
      </c>
      <c r="L14" s="16">
        <v>666751.5</v>
      </c>
      <c r="M14" s="16">
        <v>87990.3</v>
      </c>
      <c r="N14" s="16">
        <f t="shared" si="1"/>
        <v>17</v>
      </c>
      <c r="O14" s="16">
        <f t="shared" si="5"/>
        <v>17</v>
      </c>
      <c r="P14" s="16">
        <f t="shared" si="3"/>
        <v>17</v>
      </c>
      <c r="Q14" s="16">
        <f t="shared" si="4"/>
        <v>17</v>
      </c>
    </row>
    <row r="15" spans="1:19" s="8" customFormat="1" ht="24" customHeight="1" x14ac:dyDescent="0.25">
      <c r="A15" s="12">
        <v>6</v>
      </c>
      <c r="B15" s="21" t="s">
        <v>47</v>
      </c>
      <c r="C15" s="14">
        <v>364</v>
      </c>
      <c r="D15" s="14">
        <v>741261.1</v>
      </c>
      <c r="E15" s="14">
        <v>158643.88</v>
      </c>
      <c r="F15" s="15">
        <f t="shared" si="2"/>
        <v>362</v>
      </c>
      <c r="G15" s="14">
        <v>349</v>
      </c>
      <c r="H15" s="15"/>
      <c r="I15" s="14">
        <v>13</v>
      </c>
      <c r="J15" s="14"/>
      <c r="K15" s="15"/>
      <c r="L15" s="16">
        <v>737353.1</v>
      </c>
      <c r="M15" s="16">
        <v>158045.88</v>
      </c>
      <c r="N15" s="16">
        <f t="shared" si="1"/>
        <v>2</v>
      </c>
      <c r="O15" s="16">
        <f t="shared" si="5"/>
        <v>2</v>
      </c>
      <c r="P15" s="16">
        <f t="shared" si="3"/>
        <v>2</v>
      </c>
      <c r="Q15" s="16">
        <f t="shared" si="4"/>
        <v>2</v>
      </c>
    </row>
    <row r="16" spans="1:19" s="8" customFormat="1" ht="24" customHeight="1" x14ac:dyDescent="0.25">
      <c r="A16" s="12">
        <v>7</v>
      </c>
      <c r="B16" s="21" t="s">
        <v>48</v>
      </c>
      <c r="C16" s="14">
        <v>298</v>
      </c>
      <c r="D16" s="14">
        <v>968244.09</v>
      </c>
      <c r="E16" s="14">
        <v>126320.23999999993</v>
      </c>
      <c r="F16" s="15">
        <f t="shared" si="2"/>
        <v>273</v>
      </c>
      <c r="G16" s="14">
        <v>231</v>
      </c>
      <c r="H16" s="14">
        <v>5</v>
      </c>
      <c r="I16" s="14">
        <v>37</v>
      </c>
      <c r="J16" s="14"/>
      <c r="K16" s="15"/>
      <c r="L16" s="14">
        <v>940942.09</v>
      </c>
      <c r="M16" s="14">
        <v>125540.63999999993</v>
      </c>
      <c r="N16" s="16">
        <f t="shared" si="1"/>
        <v>25</v>
      </c>
      <c r="O16" s="16">
        <f t="shared" si="5"/>
        <v>25</v>
      </c>
      <c r="P16" s="16">
        <f t="shared" si="3"/>
        <v>25</v>
      </c>
      <c r="Q16" s="16">
        <f t="shared" si="4"/>
        <v>25</v>
      </c>
    </row>
    <row r="17" spans="1:17" s="8" customFormat="1" ht="24" customHeight="1" x14ac:dyDescent="0.25">
      <c r="A17" s="12">
        <v>8</v>
      </c>
      <c r="B17" s="21" t="s">
        <v>49</v>
      </c>
      <c r="C17" s="14">
        <v>360</v>
      </c>
      <c r="D17" s="14">
        <v>1380739.7000000002</v>
      </c>
      <c r="E17" s="14">
        <v>133639.03999999998</v>
      </c>
      <c r="F17" s="15">
        <f t="shared" si="2"/>
        <v>350</v>
      </c>
      <c r="G17" s="14">
        <v>333</v>
      </c>
      <c r="H17" s="16"/>
      <c r="I17" s="14">
        <v>17</v>
      </c>
      <c r="J17" s="14"/>
      <c r="K17" s="15"/>
      <c r="L17" s="16">
        <v>1358346.7000000002</v>
      </c>
      <c r="M17" s="16">
        <v>129712.82999999999</v>
      </c>
      <c r="N17" s="16">
        <f t="shared" si="1"/>
        <v>10</v>
      </c>
      <c r="O17" s="16">
        <f t="shared" si="5"/>
        <v>10</v>
      </c>
      <c r="P17" s="16">
        <f t="shared" si="3"/>
        <v>10</v>
      </c>
      <c r="Q17" s="16">
        <f t="shared" si="4"/>
        <v>10</v>
      </c>
    </row>
    <row r="18" spans="1:17" s="8" customFormat="1" ht="24" customHeight="1" x14ac:dyDescent="0.25">
      <c r="A18" s="12">
        <v>9</v>
      </c>
      <c r="B18" s="21" t="s">
        <v>50</v>
      </c>
      <c r="C18" s="14">
        <v>160</v>
      </c>
      <c r="D18" s="14">
        <v>632219.19999999995</v>
      </c>
      <c r="E18" s="14">
        <v>96808.239999999991</v>
      </c>
      <c r="F18" s="15">
        <f t="shared" si="2"/>
        <v>151</v>
      </c>
      <c r="G18" s="14">
        <v>132</v>
      </c>
      <c r="H18" s="15"/>
      <c r="I18" s="14">
        <v>19</v>
      </c>
      <c r="J18" s="14"/>
      <c r="K18" s="15"/>
      <c r="L18" s="16">
        <v>631525.69999999995</v>
      </c>
      <c r="M18" s="16">
        <v>97333.239999999991</v>
      </c>
      <c r="N18" s="16">
        <f t="shared" si="1"/>
        <v>9</v>
      </c>
      <c r="O18" s="16">
        <f t="shared" si="5"/>
        <v>9</v>
      </c>
      <c r="P18" s="16">
        <f t="shared" si="3"/>
        <v>9</v>
      </c>
      <c r="Q18" s="16">
        <f t="shared" si="4"/>
        <v>9</v>
      </c>
    </row>
    <row r="19" spans="1:17" s="8" customFormat="1" ht="24" customHeight="1" x14ac:dyDescent="0.25">
      <c r="A19" s="12">
        <v>10</v>
      </c>
      <c r="B19" s="21" t="s">
        <v>51</v>
      </c>
      <c r="C19" s="14">
        <v>69</v>
      </c>
      <c r="D19" s="14">
        <v>197933.8</v>
      </c>
      <c r="E19" s="14">
        <v>43102.64</v>
      </c>
      <c r="F19" s="15">
        <f t="shared" si="2"/>
        <v>62</v>
      </c>
      <c r="G19" s="14">
        <v>62</v>
      </c>
      <c r="H19" s="15"/>
      <c r="I19" s="15"/>
      <c r="J19" s="15"/>
      <c r="K19" s="15"/>
      <c r="L19" s="14">
        <v>194409.3</v>
      </c>
      <c r="M19" s="14">
        <v>41787.199999999997</v>
      </c>
      <c r="N19" s="16">
        <f t="shared" si="1"/>
        <v>7</v>
      </c>
      <c r="O19" s="16">
        <f t="shared" si="5"/>
        <v>7</v>
      </c>
      <c r="P19" s="16">
        <f t="shared" si="3"/>
        <v>7</v>
      </c>
      <c r="Q19" s="16">
        <f t="shared" si="4"/>
        <v>7</v>
      </c>
    </row>
    <row r="20" spans="1:17" s="20" customFormat="1" ht="39" customHeight="1" x14ac:dyDescent="0.25">
      <c r="A20" s="23" t="s">
        <v>52</v>
      </c>
      <c r="B20" s="10" t="s">
        <v>53</v>
      </c>
      <c r="C20" s="11">
        <f>SUM(C21:C26)</f>
        <v>6</v>
      </c>
      <c r="D20" s="11"/>
      <c r="E20" s="11"/>
      <c r="F20" s="11">
        <f>SUM(F21:F26)</f>
        <v>0</v>
      </c>
      <c r="G20" s="11">
        <f>SUM(G21:G26)</f>
        <v>0</v>
      </c>
      <c r="H20" s="11">
        <f>SUM(H21:H26)</f>
        <v>0</v>
      </c>
      <c r="I20" s="11">
        <f>SUM(I21:I26)</f>
        <v>0</v>
      </c>
      <c r="J20" s="11"/>
      <c r="K20" s="11">
        <f>SUM(K21:K26)</f>
        <v>0</v>
      </c>
      <c r="L20" s="11"/>
      <c r="M20" s="11"/>
      <c r="N20" s="19">
        <f t="shared" si="1"/>
        <v>6</v>
      </c>
      <c r="O20" s="11">
        <f>SUM(O21:O26)</f>
        <v>6</v>
      </c>
      <c r="P20" s="11">
        <f>SUM(P21:P26)</f>
        <v>6</v>
      </c>
      <c r="Q20" s="11">
        <f>SUM(Q21:Q26)</f>
        <v>6</v>
      </c>
    </row>
    <row r="21" spans="1:17" s="8" customFormat="1" ht="41.25" hidden="1" customHeight="1" x14ac:dyDescent="0.25">
      <c r="A21" s="12">
        <v>1</v>
      </c>
      <c r="B21" s="13" t="s">
        <v>54</v>
      </c>
      <c r="C21" s="14">
        <v>1</v>
      </c>
      <c r="D21" s="14">
        <v>1855</v>
      </c>
      <c r="E21" s="14">
        <v>228</v>
      </c>
      <c r="F21" s="15">
        <f t="shared" ref="F21:F26" si="6">SUM(G21:K21)</f>
        <v>0</v>
      </c>
      <c r="G21" s="15"/>
      <c r="H21" s="16"/>
      <c r="I21" s="15"/>
      <c r="J21" s="15"/>
      <c r="K21" s="15"/>
      <c r="L21" s="15"/>
      <c r="M21" s="15"/>
      <c r="N21" s="16">
        <f t="shared" si="1"/>
        <v>1</v>
      </c>
      <c r="O21" s="16">
        <f t="shared" si="5"/>
        <v>1</v>
      </c>
      <c r="P21" s="16">
        <f t="shared" si="3"/>
        <v>1</v>
      </c>
      <c r="Q21" s="16">
        <f t="shared" ref="Q21:Q26" si="7">O21</f>
        <v>1</v>
      </c>
    </row>
    <row r="22" spans="1:17" s="8" customFormat="1" ht="41.25" hidden="1" customHeight="1" x14ac:dyDescent="0.25">
      <c r="A22" s="12">
        <v>2</v>
      </c>
      <c r="B22" s="13" t="s">
        <v>55</v>
      </c>
      <c r="C22" s="14">
        <v>1</v>
      </c>
      <c r="D22" s="22"/>
      <c r="E22" s="22"/>
      <c r="F22" s="15">
        <f t="shared" si="6"/>
        <v>0</v>
      </c>
      <c r="G22" s="15"/>
      <c r="H22" s="15"/>
      <c r="I22" s="15"/>
      <c r="J22" s="15"/>
      <c r="K22" s="15"/>
      <c r="L22" s="15"/>
      <c r="M22" s="15"/>
      <c r="N22" s="16">
        <f t="shared" si="1"/>
        <v>1</v>
      </c>
      <c r="O22" s="16">
        <f t="shared" si="5"/>
        <v>1</v>
      </c>
      <c r="P22" s="16">
        <f t="shared" si="3"/>
        <v>1</v>
      </c>
      <c r="Q22" s="16">
        <f t="shared" si="7"/>
        <v>1</v>
      </c>
    </row>
    <row r="23" spans="1:17" s="8" customFormat="1" ht="41.25" hidden="1" customHeight="1" x14ac:dyDescent="0.25">
      <c r="A23" s="12">
        <v>3</v>
      </c>
      <c r="B23" s="13" t="s">
        <v>56</v>
      </c>
      <c r="C23" s="14">
        <v>1</v>
      </c>
      <c r="D23" s="14">
        <v>8130</v>
      </c>
      <c r="E23" s="14">
        <v>382</v>
      </c>
      <c r="F23" s="15">
        <f t="shared" si="6"/>
        <v>0</v>
      </c>
      <c r="G23" s="15"/>
      <c r="H23" s="15"/>
      <c r="I23" s="15"/>
      <c r="J23" s="15"/>
      <c r="K23" s="15"/>
      <c r="L23" s="15"/>
      <c r="M23" s="15"/>
      <c r="N23" s="16">
        <f t="shared" si="1"/>
        <v>1</v>
      </c>
      <c r="O23" s="16">
        <f t="shared" si="5"/>
        <v>1</v>
      </c>
      <c r="P23" s="16">
        <f t="shared" si="3"/>
        <v>1</v>
      </c>
      <c r="Q23" s="16">
        <f t="shared" si="7"/>
        <v>1</v>
      </c>
    </row>
    <row r="24" spans="1:17" s="8" customFormat="1" ht="41.25" hidden="1" customHeight="1" x14ac:dyDescent="0.25">
      <c r="A24" s="12">
        <v>4</v>
      </c>
      <c r="B24" s="13" t="s">
        <v>57</v>
      </c>
      <c r="C24" s="14">
        <v>1</v>
      </c>
      <c r="D24" s="14">
        <v>5976</v>
      </c>
      <c r="E24" s="14">
        <v>257.25</v>
      </c>
      <c r="F24" s="15">
        <f t="shared" si="6"/>
        <v>0</v>
      </c>
      <c r="G24" s="15"/>
      <c r="H24" s="15"/>
      <c r="I24" s="16"/>
      <c r="J24" s="16"/>
      <c r="K24" s="15"/>
      <c r="L24" s="15"/>
      <c r="M24" s="15"/>
      <c r="N24" s="16">
        <f t="shared" si="1"/>
        <v>1</v>
      </c>
      <c r="O24" s="16">
        <f t="shared" si="5"/>
        <v>1</v>
      </c>
      <c r="P24" s="16">
        <f t="shared" si="3"/>
        <v>1</v>
      </c>
      <c r="Q24" s="16">
        <f t="shared" si="7"/>
        <v>1</v>
      </c>
    </row>
    <row r="25" spans="1:17" s="8" customFormat="1" ht="41.25" hidden="1" customHeight="1" x14ac:dyDescent="0.25">
      <c r="A25" s="12">
        <v>5</v>
      </c>
      <c r="B25" s="13" t="s">
        <v>58</v>
      </c>
      <c r="C25" s="14">
        <v>1</v>
      </c>
      <c r="D25" s="14">
        <v>4745</v>
      </c>
      <c r="E25" s="14">
        <v>290</v>
      </c>
      <c r="F25" s="15">
        <f t="shared" si="6"/>
        <v>0</v>
      </c>
      <c r="G25" s="15"/>
      <c r="H25" s="15"/>
      <c r="I25" s="15"/>
      <c r="J25" s="15"/>
      <c r="K25" s="15"/>
      <c r="L25" s="15"/>
      <c r="M25" s="15"/>
      <c r="N25" s="16">
        <f t="shared" si="1"/>
        <v>1</v>
      </c>
      <c r="O25" s="16">
        <f t="shared" si="5"/>
        <v>1</v>
      </c>
      <c r="P25" s="16">
        <f t="shared" si="3"/>
        <v>1</v>
      </c>
      <c r="Q25" s="16">
        <f t="shared" si="7"/>
        <v>1</v>
      </c>
    </row>
    <row r="26" spans="1:17" s="8" customFormat="1" ht="41.25" hidden="1" customHeight="1" x14ac:dyDescent="0.25">
      <c r="A26" s="12">
        <v>6</v>
      </c>
      <c r="B26" s="13" t="s">
        <v>59</v>
      </c>
      <c r="C26" s="14">
        <v>1</v>
      </c>
      <c r="D26" s="14">
        <v>2512</v>
      </c>
      <c r="E26" s="14">
        <v>790.3</v>
      </c>
      <c r="F26" s="15">
        <f t="shared" si="6"/>
        <v>0</v>
      </c>
      <c r="G26" s="15"/>
      <c r="H26" s="15"/>
      <c r="I26" s="15"/>
      <c r="J26" s="15"/>
      <c r="K26" s="15"/>
      <c r="L26" s="15"/>
      <c r="M26" s="15"/>
      <c r="N26" s="16">
        <f t="shared" si="1"/>
        <v>1</v>
      </c>
      <c r="O26" s="16">
        <f t="shared" si="5"/>
        <v>1</v>
      </c>
      <c r="P26" s="16">
        <f t="shared" si="3"/>
        <v>1</v>
      </c>
      <c r="Q26" s="16">
        <f t="shared" si="7"/>
        <v>1</v>
      </c>
    </row>
    <row r="27" spans="1:17" s="20" customFormat="1" ht="41.25" customHeight="1" x14ac:dyDescent="0.25">
      <c r="A27" s="59" t="s">
        <v>62</v>
      </c>
      <c r="B27" s="59"/>
      <c r="C27" s="19" t="e">
        <f>C20+C9+C7</f>
        <v>#REF!</v>
      </c>
      <c r="D27" s="19"/>
      <c r="E27" s="19"/>
      <c r="F27" s="19">
        <f>F20+F9+F7</f>
        <v>2229</v>
      </c>
      <c r="G27" s="19">
        <f>G20+G9+G7</f>
        <v>1972</v>
      </c>
      <c r="H27" s="19">
        <f>H20+H9+H7</f>
        <v>5</v>
      </c>
      <c r="I27" s="19">
        <f>I20+I9+I7</f>
        <v>230</v>
      </c>
      <c r="J27" s="19"/>
      <c r="K27" s="19">
        <f>K20+K9+K7</f>
        <v>1</v>
      </c>
      <c r="L27" s="19"/>
      <c r="M27" s="19"/>
      <c r="N27" s="19" t="e">
        <f>N20+N9+N7</f>
        <v>#REF!</v>
      </c>
      <c r="O27" s="19" t="e">
        <f>O20+O9+O7</f>
        <v>#REF!</v>
      </c>
      <c r="P27" s="19" t="e">
        <f>P20+P9+P7</f>
        <v>#REF!</v>
      </c>
      <c r="Q27" s="19" t="e">
        <f>Q20+Q9+Q7</f>
        <v>#REF!</v>
      </c>
    </row>
    <row r="29" spans="1:17" x14ac:dyDescent="0.25">
      <c r="F29" s="26"/>
      <c r="H29" s="26"/>
    </row>
  </sheetData>
  <mergeCells count="19">
    <mergeCell ref="A27:B27"/>
    <mergeCell ref="D5:D6"/>
    <mergeCell ref="E5:E6"/>
    <mergeCell ref="F5:F6"/>
    <mergeCell ref="G5:K5"/>
    <mergeCell ref="A1:Q1"/>
    <mergeCell ref="A2:Q2"/>
    <mergeCell ref="N3:Q3"/>
    <mergeCell ref="A4:A6"/>
    <mergeCell ref="B4:B6"/>
    <mergeCell ref="C4:C6"/>
    <mergeCell ref="D4:E4"/>
    <mergeCell ref="F4:K4"/>
    <mergeCell ref="L4:M4"/>
    <mergeCell ref="N4:Q4"/>
    <mergeCell ref="N5:N6"/>
    <mergeCell ref="O5:Q5"/>
    <mergeCell ref="L5:L6"/>
    <mergeCell ref="M5:M6"/>
  </mergeCells>
  <printOptions horizontalCentered="1"/>
  <pageMargins left="0.11811023622047245" right="0.11811023622047245" top="0.9448818897637796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2"/>
  <sheetViews>
    <sheetView topLeftCell="A2" workbookViewId="0">
      <selection activeCell="D4" sqref="D4"/>
    </sheetView>
  </sheetViews>
  <sheetFormatPr defaultRowHeight="15.75" x14ac:dyDescent="0.25"/>
  <cols>
    <col min="1" max="1" width="8.85546875" style="29" customWidth="1"/>
    <col min="2" max="2" width="97.140625" style="30" customWidth="1"/>
    <col min="3" max="16384" width="9.140625" style="31"/>
  </cols>
  <sheetData>
    <row r="1" spans="1:2" hidden="1" x14ac:dyDescent="0.25"/>
    <row r="2" spans="1:2" ht="60" customHeight="1" x14ac:dyDescent="0.25">
      <c r="A2" s="60" t="s">
        <v>123</v>
      </c>
      <c r="B2" s="61"/>
    </row>
    <row r="3" spans="1:2" ht="32.25" customHeight="1" x14ac:dyDescent="0.25">
      <c r="A3" s="62" t="s">
        <v>81</v>
      </c>
      <c r="B3" s="62"/>
    </row>
    <row r="4" spans="1:2" x14ac:dyDescent="0.25">
      <c r="A4" s="32"/>
      <c r="B4" s="33"/>
    </row>
    <row r="5" spans="1:2" ht="20.25" customHeight="1" x14ac:dyDescent="0.25">
      <c r="A5" s="51" t="s">
        <v>3</v>
      </c>
      <c r="B5" s="51" t="s">
        <v>89</v>
      </c>
    </row>
    <row r="6" spans="1:2" ht="26.25" customHeight="1" x14ac:dyDescent="0.25">
      <c r="A6" s="51"/>
      <c r="B6" s="51"/>
    </row>
    <row r="7" spans="1:2" ht="39.75" customHeight="1" x14ac:dyDescent="0.25">
      <c r="A7" s="63" t="s">
        <v>90</v>
      </c>
      <c r="B7" s="63"/>
    </row>
    <row r="8" spans="1:2" ht="53.25" customHeight="1" x14ac:dyDescent="0.25">
      <c r="A8" s="12">
        <v>1</v>
      </c>
      <c r="B8" s="64" t="s">
        <v>124</v>
      </c>
    </row>
    <row r="9" spans="1:2" ht="53.25" customHeight="1" x14ac:dyDescent="0.25">
      <c r="A9" s="63" t="s">
        <v>91</v>
      </c>
      <c r="B9" s="63"/>
    </row>
    <row r="10" spans="1:2" ht="53.25" customHeight="1" x14ac:dyDescent="0.25">
      <c r="A10" s="12">
        <v>2</v>
      </c>
      <c r="B10" s="64" t="s">
        <v>125</v>
      </c>
    </row>
    <row r="11" spans="1:2" ht="53.25" customHeight="1" x14ac:dyDescent="0.25">
      <c r="A11" s="12">
        <v>3</v>
      </c>
      <c r="B11" s="64" t="s">
        <v>126</v>
      </c>
    </row>
    <row r="12" spans="1:2" ht="53.25" customHeight="1" x14ac:dyDescent="0.25">
      <c r="A12" s="63" t="s">
        <v>92</v>
      </c>
      <c r="B12" s="63"/>
    </row>
    <row r="13" spans="1:2" ht="53.25" customHeight="1" x14ac:dyDescent="0.25">
      <c r="A13" s="12">
        <v>4</v>
      </c>
      <c r="B13" s="21" t="s">
        <v>127</v>
      </c>
    </row>
    <row r="14" spans="1:2" ht="53.25" customHeight="1" x14ac:dyDescent="0.25">
      <c r="A14" s="12">
        <v>5</v>
      </c>
      <c r="B14" s="10" t="s">
        <v>128</v>
      </c>
    </row>
    <row r="15" spans="1:2" ht="53.25" customHeight="1" x14ac:dyDescent="0.25">
      <c r="A15" s="28"/>
      <c r="B15" s="10" t="s">
        <v>93</v>
      </c>
    </row>
    <row r="16" spans="1:2" ht="53.25" customHeight="1" x14ac:dyDescent="0.25">
      <c r="A16" s="12">
        <v>6</v>
      </c>
      <c r="B16" s="65" t="s">
        <v>94</v>
      </c>
    </row>
    <row r="17" spans="1:2" ht="53.25" customHeight="1" x14ac:dyDescent="0.25">
      <c r="A17" s="12">
        <v>7</v>
      </c>
      <c r="B17" s="65" t="s">
        <v>95</v>
      </c>
    </row>
    <row r="18" spans="1:2" ht="53.25" customHeight="1" x14ac:dyDescent="0.25">
      <c r="A18" s="12">
        <v>8</v>
      </c>
      <c r="B18" s="10" t="s">
        <v>129</v>
      </c>
    </row>
    <row r="19" spans="1:2" ht="53.25" customHeight="1" x14ac:dyDescent="0.25">
      <c r="A19" s="28"/>
      <c r="B19" s="10" t="s">
        <v>96</v>
      </c>
    </row>
    <row r="20" spans="1:2" ht="53.25" customHeight="1" x14ac:dyDescent="0.25">
      <c r="A20" s="12">
        <v>9</v>
      </c>
      <c r="B20" s="65" t="s">
        <v>97</v>
      </c>
    </row>
    <row r="21" spans="1:2" ht="53.25" customHeight="1" x14ac:dyDescent="0.25">
      <c r="A21" s="12">
        <v>10</v>
      </c>
      <c r="B21" s="65" t="s">
        <v>98</v>
      </c>
    </row>
    <row r="22" spans="1:2" ht="53.25" customHeight="1" x14ac:dyDescent="0.25">
      <c r="A22" s="12">
        <v>11</v>
      </c>
      <c r="B22" s="65" t="s">
        <v>99</v>
      </c>
    </row>
    <row r="23" spans="1:2" ht="53.25" customHeight="1" x14ac:dyDescent="0.25">
      <c r="A23" s="12">
        <v>12</v>
      </c>
      <c r="B23" s="10" t="s">
        <v>130</v>
      </c>
    </row>
    <row r="24" spans="1:2" ht="53.25" customHeight="1" x14ac:dyDescent="0.25">
      <c r="A24" s="28"/>
      <c r="B24" s="10" t="s">
        <v>100</v>
      </c>
    </row>
    <row r="25" spans="1:2" ht="53.25" customHeight="1" x14ac:dyDescent="0.25">
      <c r="A25" s="12">
        <v>13</v>
      </c>
      <c r="B25" s="65" t="s">
        <v>101</v>
      </c>
    </row>
    <row r="26" spans="1:2" ht="53.25" customHeight="1" x14ac:dyDescent="0.25">
      <c r="A26" s="12">
        <v>14</v>
      </c>
      <c r="B26" s="65" t="s">
        <v>102</v>
      </c>
    </row>
    <row r="27" spans="1:2" ht="53.25" customHeight="1" x14ac:dyDescent="0.25">
      <c r="A27" s="12">
        <v>15</v>
      </c>
      <c r="B27" s="65" t="s">
        <v>103</v>
      </c>
    </row>
    <row r="28" spans="1:2" ht="53.25" customHeight="1" x14ac:dyDescent="0.25">
      <c r="A28" s="12">
        <v>16</v>
      </c>
      <c r="B28" s="65" t="s">
        <v>131</v>
      </c>
    </row>
    <row r="29" spans="1:2" ht="53.25" customHeight="1" x14ac:dyDescent="0.25">
      <c r="A29" s="63" t="s">
        <v>104</v>
      </c>
      <c r="B29" s="63"/>
    </row>
    <row r="30" spans="1:2" ht="53.25" customHeight="1" x14ac:dyDescent="0.25">
      <c r="A30" s="12">
        <v>17</v>
      </c>
      <c r="B30" s="21" t="s">
        <v>132</v>
      </c>
    </row>
    <row r="31" spans="1:2" ht="53.25" customHeight="1" x14ac:dyDescent="0.25">
      <c r="A31" s="12">
        <v>18</v>
      </c>
      <c r="B31" s="13" t="s">
        <v>133</v>
      </c>
    </row>
    <row r="32" spans="1:2" ht="53.25" customHeight="1" x14ac:dyDescent="0.25">
      <c r="A32" s="12">
        <v>19</v>
      </c>
      <c r="B32" s="21" t="s">
        <v>134</v>
      </c>
    </row>
    <row r="33" spans="1:2" ht="53.25" customHeight="1" x14ac:dyDescent="0.25">
      <c r="A33" s="12">
        <v>20</v>
      </c>
      <c r="B33" s="21" t="s">
        <v>135</v>
      </c>
    </row>
    <row r="34" spans="1:2" ht="53.25" customHeight="1" x14ac:dyDescent="0.25">
      <c r="A34" s="12">
        <v>21</v>
      </c>
      <c r="B34" s="21" t="s">
        <v>136</v>
      </c>
    </row>
    <row r="35" spans="1:2" s="30" customFormat="1" ht="53.25" customHeight="1" x14ac:dyDescent="0.25">
      <c r="A35" s="12">
        <v>22</v>
      </c>
      <c r="B35" s="66" t="s">
        <v>137</v>
      </c>
    </row>
    <row r="36" spans="1:2" ht="53.25" customHeight="1" x14ac:dyDescent="0.25">
      <c r="A36" s="12">
        <v>23</v>
      </c>
      <c r="B36" s="21" t="s">
        <v>138</v>
      </c>
    </row>
    <row r="37" spans="1:2" ht="53.25" customHeight="1" x14ac:dyDescent="0.25">
      <c r="A37" s="63" t="s">
        <v>105</v>
      </c>
      <c r="B37" s="63"/>
    </row>
    <row r="38" spans="1:2" ht="53.25" customHeight="1" x14ac:dyDescent="0.25">
      <c r="A38" s="12">
        <v>24</v>
      </c>
      <c r="B38" s="67" t="s">
        <v>139</v>
      </c>
    </row>
    <row r="39" spans="1:2" ht="53.25" customHeight="1" x14ac:dyDescent="0.25">
      <c r="A39" s="12">
        <v>25</v>
      </c>
      <c r="B39" s="67" t="s">
        <v>140</v>
      </c>
    </row>
    <row r="40" spans="1:2" ht="53.25" customHeight="1" x14ac:dyDescent="0.25">
      <c r="A40" s="12">
        <v>26</v>
      </c>
      <c r="B40" s="67" t="s">
        <v>141</v>
      </c>
    </row>
    <row r="41" spans="1:2" ht="53.25" customHeight="1" x14ac:dyDescent="0.25">
      <c r="A41" s="12"/>
      <c r="B41" s="68" t="s">
        <v>106</v>
      </c>
    </row>
    <row r="42" spans="1:2" ht="53.25" customHeight="1" x14ac:dyDescent="0.25">
      <c r="A42" s="12">
        <v>27</v>
      </c>
      <c r="B42" s="13" t="s">
        <v>107</v>
      </c>
    </row>
    <row r="43" spans="1:2" ht="53.25" customHeight="1" x14ac:dyDescent="0.25">
      <c r="A43" s="12">
        <v>28</v>
      </c>
      <c r="B43" s="21" t="s">
        <v>108</v>
      </c>
    </row>
    <row r="44" spans="1:2" ht="53.25" customHeight="1" x14ac:dyDescent="0.25">
      <c r="A44" s="12">
        <v>29</v>
      </c>
      <c r="B44" s="21" t="s">
        <v>109</v>
      </c>
    </row>
    <row r="45" spans="1:2" ht="53.25" customHeight="1" x14ac:dyDescent="0.25">
      <c r="A45" s="12">
        <v>30</v>
      </c>
      <c r="B45" s="21" t="s">
        <v>110</v>
      </c>
    </row>
    <row r="46" spans="1:2" ht="53.25" customHeight="1" x14ac:dyDescent="0.25">
      <c r="A46" s="12">
        <v>31</v>
      </c>
      <c r="B46" s="21" t="s">
        <v>111</v>
      </c>
    </row>
    <row r="47" spans="1:2" ht="39.75" customHeight="1" x14ac:dyDescent="0.25">
      <c r="A47" s="63" t="s">
        <v>112</v>
      </c>
      <c r="B47" s="63"/>
    </row>
    <row r="48" spans="1:2" ht="39.75" customHeight="1" x14ac:dyDescent="0.25">
      <c r="A48" s="12">
        <v>32</v>
      </c>
      <c r="B48" s="10" t="s">
        <v>142</v>
      </c>
    </row>
    <row r="49" spans="1:2" ht="39.75" customHeight="1" x14ac:dyDescent="0.25">
      <c r="A49" s="28"/>
      <c r="B49" s="10" t="s">
        <v>113</v>
      </c>
    </row>
    <row r="50" spans="1:2" ht="39.75" customHeight="1" x14ac:dyDescent="0.25">
      <c r="A50" s="12">
        <v>33</v>
      </c>
      <c r="B50" s="13" t="s">
        <v>114</v>
      </c>
    </row>
    <row r="51" spans="1:2" ht="39.75" customHeight="1" x14ac:dyDescent="0.25">
      <c r="A51" s="12">
        <v>34</v>
      </c>
      <c r="B51" s="13" t="s">
        <v>115</v>
      </c>
    </row>
    <row r="52" spans="1:2" ht="39.75" customHeight="1" x14ac:dyDescent="0.25">
      <c r="A52" s="12">
        <v>35</v>
      </c>
      <c r="B52" s="13" t="s">
        <v>143</v>
      </c>
    </row>
    <row r="53" spans="1:2" ht="39.75" customHeight="1" x14ac:dyDescent="0.25">
      <c r="A53" s="12"/>
      <c r="B53" s="10" t="s">
        <v>116</v>
      </c>
    </row>
    <row r="54" spans="1:2" ht="39.75" customHeight="1" x14ac:dyDescent="0.25">
      <c r="A54" s="12">
        <v>36</v>
      </c>
      <c r="B54" s="13" t="s">
        <v>144</v>
      </c>
    </row>
    <row r="55" spans="1:2" ht="39.75" customHeight="1" x14ac:dyDescent="0.25">
      <c r="A55" s="12">
        <v>37</v>
      </c>
      <c r="B55" s="13" t="s">
        <v>117</v>
      </c>
    </row>
    <row r="56" spans="1:2" ht="39.75" customHeight="1" x14ac:dyDescent="0.25">
      <c r="A56" s="12">
        <v>38</v>
      </c>
      <c r="B56" s="10" t="s">
        <v>145</v>
      </c>
    </row>
    <row r="57" spans="1:2" ht="39.75" customHeight="1" x14ac:dyDescent="0.25">
      <c r="A57" s="12">
        <v>39</v>
      </c>
      <c r="B57" s="10" t="s">
        <v>146</v>
      </c>
    </row>
    <row r="58" spans="1:2" ht="39.75" customHeight="1" x14ac:dyDescent="0.25">
      <c r="A58" s="12">
        <v>40</v>
      </c>
      <c r="B58" s="13" t="s">
        <v>147</v>
      </c>
    </row>
    <row r="59" spans="1:2" ht="39.75" customHeight="1" x14ac:dyDescent="0.25">
      <c r="A59" s="12">
        <v>41</v>
      </c>
      <c r="B59" s="10" t="s">
        <v>148</v>
      </c>
    </row>
    <row r="60" spans="1:2" ht="39.75" customHeight="1" x14ac:dyDescent="0.25">
      <c r="A60" s="12"/>
      <c r="B60" s="10" t="s">
        <v>118</v>
      </c>
    </row>
    <row r="61" spans="1:2" ht="39.75" customHeight="1" x14ac:dyDescent="0.25">
      <c r="A61" s="12">
        <v>42</v>
      </c>
      <c r="B61" s="10" t="s">
        <v>149</v>
      </c>
    </row>
    <row r="62" spans="1:2" ht="39.75" customHeight="1" x14ac:dyDescent="0.25">
      <c r="A62" s="12">
        <v>43</v>
      </c>
      <c r="B62" s="13" t="s">
        <v>119</v>
      </c>
    </row>
    <row r="63" spans="1:2" ht="39.75" customHeight="1" x14ac:dyDescent="0.25">
      <c r="A63" s="12">
        <v>44</v>
      </c>
      <c r="B63" s="13" t="s">
        <v>150</v>
      </c>
    </row>
    <row r="64" spans="1:2" ht="39.75" customHeight="1" x14ac:dyDescent="0.25">
      <c r="A64" s="12">
        <v>45</v>
      </c>
      <c r="B64" s="10" t="s">
        <v>151</v>
      </c>
    </row>
    <row r="65" spans="1:2" ht="39.75" customHeight="1" x14ac:dyDescent="0.25">
      <c r="A65" s="12">
        <v>46</v>
      </c>
      <c r="B65" s="13" t="s">
        <v>152</v>
      </c>
    </row>
    <row r="66" spans="1:2" ht="39.75" customHeight="1" x14ac:dyDescent="0.25">
      <c r="A66" s="12">
        <v>47</v>
      </c>
      <c r="B66" s="13" t="s">
        <v>153</v>
      </c>
    </row>
    <row r="67" spans="1:2" ht="39.75" customHeight="1" x14ac:dyDescent="0.25">
      <c r="A67" s="12">
        <v>48</v>
      </c>
      <c r="B67" s="21" t="s">
        <v>154</v>
      </c>
    </row>
    <row r="68" spans="1:2" ht="39.75" customHeight="1" x14ac:dyDescent="0.25">
      <c r="A68" s="63" t="s">
        <v>120</v>
      </c>
      <c r="B68" s="63"/>
    </row>
    <row r="69" spans="1:2" ht="54" customHeight="1" x14ac:dyDescent="0.25">
      <c r="A69" s="12">
        <v>49</v>
      </c>
      <c r="B69" s="69" t="s">
        <v>155</v>
      </c>
    </row>
    <row r="70" spans="1:2" ht="54" customHeight="1" x14ac:dyDescent="0.25">
      <c r="A70" s="12">
        <v>50</v>
      </c>
      <c r="B70" s="69" t="s">
        <v>156</v>
      </c>
    </row>
    <row r="71" spans="1:2" ht="54" customHeight="1" x14ac:dyDescent="0.25">
      <c r="A71" s="12">
        <v>51</v>
      </c>
      <c r="B71" s="69" t="s">
        <v>157</v>
      </c>
    </row>
    <row r="72" spans="1:2" ht="54" customHeight="1" x14ac:dyDescent="0.25">
      <c r="A72" s="12">
        <v>52</v>
      </c>
      <c r="B72" s="69" t="s">
        <v>158</v>
      </c>
    </row>
    <row r="73" spans="1:2" ht="54" customHeight="1" x14ac:dyDescent="0.25">
      <c r="A73" s="12">
        <v>53</v>
      </c>
      <c r="B73" s="69" t="s">
        <v>159</v>
      </c>
    </row>
    <row r="74" spans="1:2" ht="54" customHeight="1" x14ac:dyDescent="0.25">
      <c r="A74" s="12">
        <v>54</v>
      </c>
      <c r="B74" s="65" t="s">
        <v>160</v>
      </c>
    </row>
    <row r="75" spans="1:2" s="34" customFormat="1" ht="54" customHeight="1" x14ac:dyDescent="0.25">
      <c r="A75" s="12">
        <v>55</v>
      </c>
      <c r="B75" s="70" t="s">
        <v>161</v>
      </c>
    </row>
    <row r="76" spans="1:2" ht="54" customHeight="1" x14ac:dyDescent="0.25">
      <c r="A76" s="12">
        <v>56</v>
      </c>
      <c r="B76" s="65" t="s">
        <v>162</v>
      </c>
    </row>
    <row r="77" spans="1:2" ht="54" customHeight="1" x14ac:dyDescent="0.25">
      <c r="A77" s="12">
        <v>57</v>
      </c>
      <c r="B77" s="65" t="s">
        <v>163</v>
      </c>
    </row>
    <row r="78" spans="1:2" ht="39.75" customHeight="1" x14ac:dyDescent="0.25">
      <c r="A78" s="63" t="s">
        <v>121</v>
      </c>
      <c r="B78" s="63"/>
    </row>
    <row r="79" spans="1:2" ht="55.5" customHeight="1" x14ac:dyDescent="0.25">
      <c r="A79" s="12">
        <v>58</v>
      </c>
      <c r="B79" s="10" t="s">
        <v>164</v>
      </c>
    </row>
    <row r="80" spans="1:2" ht="55.5" customHeight="1" x14ac:dyDescent="0.25">
      <c r="A80" s="12">
        <v>59</v>
      </c>
      <c r="B80" s="70" t="s">
        <v>165</v>
      </c>
    </row>
    <row r="81" spans="1:2" ht="55.5" customHeight="1" x14ac:dyDescent="0.25">
      <c r="A81" s="12">
        <v>60</v>
      </c>
      <c r="B81" s="71" t="s">
        <v>166</v>
      </c>
    </row>
    <row r="82" spans="1:2" ht="55.5" customHeight="1" x14ac:dyDescent="0.25">
      <c r="A82" s="12">
        <v>61</v>
      </c>
      <c r="B82" s="71" t="s">
        <v>167</v>
      </c>
    </row>
    <row r="83" spans="1:2" ht="55.5" customHeight="1" x14ac:dyDescent="0.25">
      <c r="A83" s="12">
        <v>62</v>
      </c>
      <c r="B83" s="71" t="s">
        <v>168</v>
      </c>
    </row>
    <row r="84" spans="1:2" ht="55.5" customHeight="1" x14ac:dyDescent="0.25">
      <c r="A84" s="12">
        <v>63</v>
      </c>
      <c r="B84" s="70" t="s">
        <v>169</v>
      </c>
    </row>
    <row r="85" spans="1:2" ht="55.5" customHeight="1" x14ac:dyDescent="0.25">
      <c r="A85" s="63" t="s">
        <v>122</v>
      </c>
      <c r="B85" s="63"/>
    </row>
    <row r="86" spans="1:2" ht="55.5" customHeight="1" x14ac:dyDescent="0.25">
      <c r="A86" s="12">
        <v>64</v>
      </c>
      <c r="B86" s="67" t="s">
        <v>170</v>
      </c>
    </row>
    <row r="87" spans="1:2" ht="55.5" customHeight="1" x14ac:dyDescent="0.25">
      <c r="A87" s="12">
        <v>65</v>
      </c>
      <c r="B87" s="67" t="s">
        <v>171</v>
      </c>
    </row>
    <row r="88" spans="1:2" ht="55.5" customHeight="1" x14ac:dyDescent="0.25">
      <c r="A88" s="12">
        <v>66</v>
      </c>
      <c r="B88" s="67" t="s">
        <v>172</v>
      </c>
    </row>
    <row r="89" spans="1:2" ht="55.5" customHeight="1" x14ac:dyDescent="0.25">
      <c r="A89" s="12">
        <v>67</v>
      </c>
      <c r="B89" s="67" t="s">
        <v>173</v>
      </c>
    </row>
    <row r="90" spans="1:2" ht="55.5" customHeight="1" x14ac:dyDescent="0.25">
      <c r="A90" s="12">
        <v>68</v>
      </c>
      <c r="B90" s="67" t="s">
        <v>174</v>
      </c>
    </row>
    <row r="91" spans="1:2" ht="55.5" customHeight="1" x14ac:dyDescent="0.25">
      <c r="A91" s="12">
        <v>69</v>
      </c>
      <c r="B91" s="67" t="s">
        <v>175</v>
      </c>
    </row>
    <row r="92" spans="1:2" ht="55.5" customHeight="1" x14ac:dyDescent="0.25">
      <c r="A92" s="12">
        <v>70</v>
      </c>
      <c r="B92" s="67" t="s">
        <v>176</v>
      </c>
    </row>
  </sheetData>
  <mergeCells count="13">
    <mergeCell ref="A85:B85"/>
    <mergeCell ref="A2:B2"/>
    <mergeCell ref="A5:A6"/>
    <mergeCell ref="B5:B6"/>
    <mergeCell ref="A7:B7"/>
    <mergeCell ref="A9:B9"/>
    <mergeCell ref="A12:B12"/>
    <mergeCell ref="A3:B3"/>
    <mergeCell ref="A29:B29"/>
    <mergeCell ref="A37:B37"/>
    <mergeCell ref="A47:B47"/>
    <mergeCell ref="A68:B68"/>
    <mergeCell ref="A78:B78"/>
  </mergeCells>
  <printOptions horizontalCentered="1"/>
  <pageMargins left="0.31496062992125984" right="0.19685039370078741" top="0.74803149606299213" bottom="0.55118110236220474" header="0.31496062992125984" footer="0.31496062992125984"/>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PL1. Tổng hợp các tiêu chí</vt:lpstr>
      <vt:lpstr>PL2 sap xep</vt:lpstr>
      <vt:lpstr>PL3- DM 70 CS nha dat</vt:lpstr>
      <vt:lpstr>'PL1. Tổng hợp các tiêu chí'!Print_Titles</vt:lpstr>
      <vt:lpstr>'PL3- DM 70 CS nha dat'!Print_Titles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nguyentatthao</dc:creator>
  <cp:lastModifiedBy>SingPC</cp:lastModifiedBy>
  <cp:lastPrinted>2024-11-19T01:36:12Z</cp:lastPrinted>
  <dcterms:created xsi:type="dcterms:W3CDTF">2022-03-16T09:03:13Z</dcterms:created>
  <dcterms:modified xsi:type="dcterms:W3CDTF">2024-11-19T01:36:19Z</dcterms:modified>
</cp:coreProperties>
</file>